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DATA\School of Library and Technology\PRIE\Planning\Strategic Plan\SPAS\SPAS 2.0\"/>
    </mc:Choice>
  </mc:AlternateContent>
  <bookViews>
    <workbookView xWindow="0" yWindow="0" windowWidth="25200" windowHeight="11850" tabRatio="753" firstSheet="2" activeTab="3"/>
  </bookViews>
  <sheets>
    <sheet name="5-YR TA" sheetId="6" state="hidden" r:id="rId1"/>
    <sheet name="Floor Benchmark" sheetId="7" state="hidden" r:id="rId2"/>
    <sheet name="Introduction" sheetId="9" r:id="rId3"/>
    <sheet name="1-year Snapshot" sheetId="11" r:id="rId4"/>
    <sheet name="6-year Trend Analysis" sheetId="8" r:id="rId5"/>
    <sheet name="Crosswalk_OD" sheetId="10" r:id="rId6"/>
    <sheet name="Collegewide Priorities" sheetId="12" r:id="rId7"/>
    <sheet name="Awards" sheetId="2" state="hidden" r:id="rId8"/>
    <sheet name="Transfer Volume" sheetId="3" state="hidden" r:id="rId9"/>
    <sheet name="Job Placement" sheetId="4" state="hidden" r:id="rId10"/>
    <sheet name="Licensure - Certification Rates" sheetId="5" state="hidden" r:id="rId11"/>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85" i="11" l="1"/>
  <c r="S55" i="8" l="1"/>
  <c r="R55" i="8"/>
  <c r="Q55" i="8"/>
  <c r="P55" i="8"/>
  <c r="O55" i="8"/>
  <c r="N55" i="8"/>
  <c r="S40" i="8"/>
  <c r="S39" i="8"/>
  <c r="S38" i="8"/>
  <c r="S37" i="8"/>
  <c r="S33" i="8"/>
  <c r="S30" i="8"/>
  <c r="Q29" i="8"/>
  <c r="N29" i="8"/>
  <c r="Q21" i="8"/>
  <c r="N21" i="8"/>
  <c r="Q20" i="8"/>
  <c r="N20" i="8"/>
  <c r="S18" i="8"/>
  <c r="R18" i="8"/>
  <c r="S17" i="8"/>
  <c r="R17" i="8"/>
  <c r="Q17" i="8"/>
  <c r="P17" i="8"/>
  <c r="O17" i="8"/>
  <c r="N17" i="8"/>
  <c r="S16" i="8"/>
  <c r="R16" i="8"/>
  <c r="Q16" i="8"/>
  <c r="P16" i="8"/>
  <c r="O16" i="8"/>
  <c r="N16" i="8"/>
  <c r="S15" i="8"/>
  <c r="R15" i="8"/>
  <c r="Q15" i="8"/>
  <c r="P15" i="8"/>
  <c r="O15" i="8"/>
  <c r="N15" i="8"/>
  <c r="S14" i="8"/>
  <c r="R14" i="8"/>
  <c r="Q14" i="8"/>
  <c r="P14" i="8"/>
  <c r="O14" i="8"/>
  <c r="N14" i="8"/>
  <c r="S13" i="8"/>
  <c r="R13" i="8"/>
  <c r="Q13" i="8"/>
  <c r="P13" i="8"/>
  <c r="O13" i="8"/>
  <c r="N13" i="8"/>
  <c r="S11" i="8"/>
  <c r="R11" i="8"/>
  <c r="Q11" i="8"/>
  <c r="P11" i="8"/>
  <c r="O11" i="8"/>
  <c r="N11" i="8"/>
  <c r="S10" i="8"/>
  <c r="R10" i="8"/>
  <c r="Q10" i="8"/>
  <c r="P10" i="8"/>
  <c r="O10" i="8"/>
  <c r="N10" i="8"/>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4" i="2"/>
  <c r="O34" i="7" l="1"/>
  <c r="P34" i="7"/>
  <c r="Q34" i="7"/>
  <c r="R34" i="7"/>
  <c r="S34" i="7"/>
  <c r="N34" i="7"/>
  <c r="S26" i="7"/>
  <c r="S27" i="7"/>
  <c r="S28" i="7"/>
  <c r="S29" i="7"/>
  <c r="S25" i="7"/>
  <c r="S24" i="7"/>
  <c r="N23" i="7"/>
  <c r="Q23" i="7"/>
  <c r="Q21" i="7"/>
  <c r="N21" i="7"/>
  <c r="Q20" i="7"/>
  <c r="N20" i="7"/>
  <c r="R19" i="7"/>
  <c r="S19" i="7"/>
  <c r="O13" i="7"/>
  <c r="P13" i="7"/>
  <c r="Q13" i="7"/>
  <c r="R13" i="7"/>
  <c r="S13" i="7"/>
  <c r="N13" i="7"/>
  <c r="N18" i="7"/>
  <c r="O18" i="7"/>
  <c r="P18" i="7"/>
  <c r="Q18" i="7"/>
  <c r="R18" i="7"/>
  <c r="S18" i="7"/>
  <c r="S12" i="7"/>
  <c r="R12" i="7"/>
  <c r="Q12" i="7"/>
  <c r="P12" i="7"/>
  <c r="O12" i="7"/>
  <c r="N12" i="7"/>
  <c r="S14" i="7"/>
  <c r="R14" i="7"/>
  <c r="Q14" i="7"/>
  <c r="P14" i="7"/>
  <c r="O14" i="7"/>
  <c r="N14" i="7"/>
  <c r="S17" i="7"/>
  <c r="R17" i="7"/>
  <c r="Q17" i="7"/>
  <c r="P17" i="7"/>
  <c r="O17" i="7"/>
  <c r="N17" i="7"/>
  <c r="S16" i="7"/>
  <c r="R16" i="7"/>
  <c r="Q16" i="7"/>
  <c r="P16" i="7"/>
  <c r="O16" i="7"/>
  <c r="N16" i="7"/>
  <c r="S15" i="7"/>
  <c r="R15" i="7"/>
  <c r="Q15" i="7"/>
  <c r="P15" i="7"/>
  <c r="O15" i="7"/>
  <c r="N15" i="7"/>
  <c r="V23" i="6"/>
  <c r="Q23" i="6"/>
  <c r="R23" i="6"/>
  <c r="S23" i="6"/>
  <c r="T23" i="6"/>
  <c r="U23" i="6"/>
  <c r="R22" i="6"/>
  <c r="S22" i="6"/>
  <c r="T22" i="6"/>
  <c r="U22" i="6"/>
  <c r="V22" i="6"/>
  <c r="Q22" i="6"/>
  <c r="R9" i="6"/>
  <c r="S9" i="6"/>
  <c r="T9" i="6"/>
  <c r="U9" i="6"/>
  <c r="V9" i="6"/>
  <c r="Q9" i="6"/>
  <c r="R8" i="6"/>
  <c r="S8" i="6"/>
  <c r="T8" i="6"/>
  <c r="U8" i="6"/>
  <c r="V8" i="6"/>
  <c r="R7" i="6"/>
  <c r="S7" i="6"/>
  <c r="T7" i="6"/>
  <c r="U7" i="6"/>
  <c r="V7" i="6"/>
  <c r="Q8" i="6"/>
  <c r="Q7" i="6"/>
  <c r="R4" i="6"/>
  <c r="S4" i="6"/>
  <c r="T4" i="6"/>
  <c r="U4" i="6"/>
  <c r="V4" i="6"/>
  <c r="Q4" i="6"/>
  <c r="L21" i="6"/>
  <c r="K21" i="6"/>
  <c r="J21" i="6"/>
  <c r="I21" i="6"/>
  <c r="H21" i="6"/>
  <c r="G21" i="6"/>
  <c r="E49" i="3" l="1"/>
  <c r="D49" i="3"/>
  <c r="C49" i="3"/>
  <c r="D35" i="3"/>
  <c r="E35" i="3"/>
  <c r="C35" i="3"/>
</calcChain>
</file>

<file path=xl/sharedStrings.xml><?xml version="1.0" encoding="utf-8"?>
<sst xmlns="http://schemas.openxmlformats.org/spreadsheetml/2006/main" count="1522" uniqueCount="723">
  <si>
    <t>Identifier</t>
  </si>
  <si>
    <t>Measure</t>
  </si>
  <si>
    <t>2015/16</t>
  </si>
  <si>
    <t>2016/17</t>
  </si>
  <si>
    <t>2017/18</t>
  </si>
  <si>
    <t>2018/19</t>
  </si>
  <si>
    <t>2019/20</t>
  </si>
  <si>
    <t>2020/21</t>
  </si>
  <si>
    <t>I.1.2</t>
  </si>
  <si>
    <t>Retention Rate</t>
  </si>
  <si>
    <t>I.1.4</t>
  </si>
  <si>
    <t>I.1.6</t>
  </si>
  <si>
    <t>I.1.1-1</t>
  </si>
  <si>
    <t>Transfer Volume</t>
  </si>
  <si>
    <t>I.1.1-2</t>
  </si>
  <si>
    <t xml:space="preserve">Transfer Rate (cohort-based) </t>
  </si>
  <si>
    <t>I.1.1-3</t>
  </si>
  <si>
    <t>Transfer Prepared Rate (cohort-based)</t>
  </si>
  <si>
    <t>Number of Associate Degree for Transfer (ADT)</t>
  </si>
  <si>
    <t>I.1.5a</t>
  </si>
  <si>
    <t xml:space="preserve">Completion Rate-Prepared (cohort-based) </t>
  </si>
  <si>
    <t>I.1.5b</t>
  </si>
  <si>
    <t>Completion Rate-Unprepared (cohort-based)</t>
  </si>
  <si>
    <t>Career Technical Education (CTE) Rate (cohort-based)</t>
  </si>
  <si>
    <t>I.2.1</t>
  </si>
  <si>
    <t>Resources - Work Experience</t>
  </si>
  <si>
    <t>I.2.2</t>
  </si>
  <si>
    <t>Resources - External Funding</t>
  </si>
  <si>
    <t>I.3.2</t>
  </si>
  <si>
    <t>Professional Development Opportunities</t>
  </si>
  <si>
    <t>I.3.3</t>
  </si>
  <si>
    <t>Employee Participation in Professional Development</t>
  </si>
  <si>
    <t>I.3.4 &amp; 5</t>
  </si>
  <si>
    <t>Perception of Professional Development</t>
  </si>
  <si>
    <t>II.1.1</t>
  </si>
  <si>
    <t>Number of Course Sections (Fall Terms)</t>
  </si>
  <si>
    <t>II.1.2</t>
  </si>
  <si>
    <t>Distance/Off-Campus Support Services</t>
  </si>
  <si>
    <t>II.1.3a</t>
  </si>
  <si>
    <t xml:space="preserve">Course Fill Rates </t>
  </si>
  <si>
    <t>II.1.3b</t>
  </si>
  <si>
    <t>Enrollments (Fall &amp; Spring terms)</t>
  </si>
  <si>
    <t>II.1.4a</t>
  </si>
  <si>
    <t>Successful Course Completion Rates</t>
  </si>
  <si>
    <t>II.1.4b</t>
  </si>
  <si>
    <t>Course Retention Rates</t>
  </si>
  <si>
    <t>II.2.2</t>
  </si>
  <si>
    <t xml:space="preserve">Satisfaction with Technology Use </t>
  </si>
  <si>
    <t>II.3.1</t>
  </si>
  <si>
    <t>Distribution of Course Offerings</t>
  </si>
  <si>
    <t xml:space="preserve">II.3.2 </t>
  </si>
  <si>
    <t>Satisfaction with Strategic Enrollment Management</t>
  </si>
  <si>
    <t>II.3.4</t>
  </si>
  <si>
    <t>Satisfaction with Technology Training and Professional Development</t>
  </si>
  <si>
    <t>II.3.5</t>
  </si>
  <si>
    <t xml:space="preserve">Satisfaction with Online Courses </t>
  </si>
  <si>
    <t>II.4.1</t>
  </si>
  <si>
    <t>Satisfaction with Innovation &amp; Technology</t>
  </si>
  <si>
    <t>III.1.2</t>
  </si>
  <si>
    <t>Diversity and Sustainable Activities</t>
  </si>
  <si>
    <t>III.1.4</t>
  </si>
  <si>
    <t>Student Satisfaction Regarding Diversity</t>
  </si>
  <si>
    <t>III.1.5</t>
  </si>
  <si>
    <t>Student Equity Plan (SEP) Indicators</t>
  </si>
  <si>
    <t>III.1.6</t>
  </si>
  <si>
    <t>Employee Perception of Diversity-Overall</t>
  </si>
  <si>
    <t>III.2.1&amp; 2</t>
  </si>
  <si>
    <t>Employee Perception of Diversity-Support</t>
  </si>
  <si>
    <t>IV.1.1</t>
  </si>
  <si>
    <t>External Partnerships</t>
  </si>
  <si>
    <t>IV.1.2</t>
  </si>
  <si>
    <t>Outreach Activities/Programs</t>
  </si>
  <si>
    <t>IV.2.2</t>
  </si>
  <si>
    <t>Articulation Agreements</t>
  </si>
  <si>
    <t>IV.3.1</t>
  </si>
  <si>
    <t>Number of resources initiated or supported through external funding</t>
  </si>
  <si>
    <t>I.2.4</t>
  </si>
  <si>
    <t>I.2.2a</t>
  </si>
  <si>
    <t>Number of degrees awarded</t>
  </si>
  <si>
    <t>I.2.3</t>
  </si>
  <si>
    <t>Number of Associate Degree for Transfer (ADT) awarded</t>
  </si>
  <si>
    <t>V.2.1</t>
  </si>
  <si>
    <t>V.2.2</t>
  </si>
  <si>
    <t>Number of college-wide events and PD opportunities/FLEX activities designed to increase capacity around and engagement in equity, diversity, inclusion, social justice, or anti-racism</t>
  </si>
  <si>
    <t xml:space="preserve">Number of employees who have attended equity, diversity, inclusion, social justice, anti-racism PD opportunities/FLEX activities. </t>
  </si>
  <si>
    <t>Number of course sections offered via all modalities (distance Ed, day time and evening classes, and off-campus locations)</t>
  </si>
  <si>
    <t>Number of support services by modality offered via distance Ed or off-campus locations</t>
  </si>
  <si>
    <t>IV.3.3</t>
  </si>
  <si>
    <t>Number of outreach activities/programs to high school and the community (pending data from Student Services).</t>
  </si>
  <si>
    <t>IV.3.5e</t>
  </si>
  <si>
    <t>Articulation Agreements for ADTs overlaps IV.3.5d</t>
  </si>
  <si>
    <t>Administration of Justice</t>
  </si>
  <si>
    <t>ADM OF JUS-LAW ENFO TECH</t>
  </si>
  <si>
    <t>ADM OF JUST-CONTEMP POLICE TEC</t>
  </si>
  <si>
    <t>ADM OF JUST-LAW ENF SUPRVISION</t>
  </si>
  <si>
    <t>ADM OF JUST-T ACHV FLD TRNG OF</t>
  </si>
  <si>
    <t>ADMIN OF JUST-CORRECTIONS</t>
  </si>
  <si>
    <t>ADMIN OF JUSTICE FOR TRANSFER</t>
  </si>
  <si>
    <t>ADMINISTRATION OF JUSTICE CONTEMPORARY POLICE TECHNOLOGIES</t>
  </si>
  <si>
    <t>ADMINISTRATION OF JUSTICE FOR TRANSFER</t>
  </si>
  <si>
    <t>ADMINISTRATION OF JUSTICE INVESTIGATIONS</t>
  </si>
  <si>
    <t>ADMINISTRATION OF JUSTICE LAW ENFORCEMENT</t>
  </si>
  <si>
    <t>Aeronautical &amp; Aviation</t>
  </si>
  <si>
    <t>AVIA MAINT TECH-PILOT STUDIES</t>
  </si>
  <si>
    <t>AVIA OPS-PROFESSIONAL PILOTING</t>
  </si>
  <si>
    <t>AVIA-PROFESSIONAL PILOT</t>
  </si>
  <si>
    <t>AVIATION BUSINESS ADMINISTRATION</t>
  </si>
  <si>
    <t>AVIATION MAINTENANCE TECHNOLOGY AIRFRAME</t>
  </si>
  <si>
    <t>AVIATION MAINTENANCE TECHNOLOGY AIRFRAME AND POWERPLANT</t>
  </si>
  <si>
    <t>AVIATION MAINTENANCE TECHNOLOGY AVIATION GENERAL STUDIES</t>
  </si>
  <si>
    <t>AVIATION MAINTENANCE TECHNOLOGY POWERPLANT</t>
  </si>
  <si>
    <t>AVIATION OPERATIONS MANAGEMENT</t>
  </si>
  <si>
    <t>AVIM - AIRFRAME &amp; POWERPLANT</t>
  </si>
  <si>
    <t>PROFESSIONAL AERONAUTICS</t>
  </si>
  <si>
    <t>PROFESSIONAL PILOTING        .</t>
  </si>
  <si>
    <t>Arts and Humanities</t>
  </si>
  <si>
    <t>ART HISTORY FOR TRANSFER</t>
  </si>
  <si>
    <t>ART/VISUAL STUDIES</t>
  </si>
  <si>
    <t>ART-FINE ART STUDIO ARTS</t>
  </si>
  <si>
    <t>ART-FINE ARTS-COMB DRAW/PAINT</t>
  </si>
  <si>
    <t>ART-FINE ART-STUDIO ARTS</t>
  </si>
  <si>
    <t>AUDIO PRODUCTION AND ENGINEERING</t>
  </si>
  <si>
    <t>COMMUNICATION STUDIES</t>
  </si>
  <si>
    <t>COMMUNICATION STUDIES FOR TRANSFER</t>
  </si>
  <si>
    <t>GRAPHICS</t>
  </si>
  <si>
    <t>HUMANITIES STUDIES</t>
  </si>
  <si>
    <t>MUSIC STUDIES</t>
  </si>
  <si>
    <t>PHILOSOPHY FOR TRANSFER</t>
  </si>
  <si>
    <t>STUDIO ARTS FOR TRANSFER</t>
  </si>
  <si>
    <t>Automotive &amp; Diesel Technology</t>
  </si>
  <si>
    <t>AUTO CHASSIS</t>
  </si>
  <si>
    <t>AUTO ENGINE PERFORMANCE</t>
  </si>
  <si>
    <t>AUTO TECH - AUTO BRAKES &amp; SUSP</t>
  </si>
  <si>
    <t>AUTO TECH - AUTO ENGINE</t>
  </si>
  <si>
    <t>AUTO TRANSMISSIONS</t>
  </si>
  <si>
    <t>AUTOMOTIVE CHASSIS</t>
  </si>
  <si>
    <t>AUTOMOTIVE ELECTRICAL</t>
  </si>
  <si>
    <t>AUTOMOTIVE ENGINE PERFORMANCE</t>
  </si>
  <si>
    <t>AUTOMOTIVE TECHNOLOGY</t>
  </si>
  <si>
    <t>AUTOMOTIVE TECHNOLOGY AUTOMOTIVE CHASSIS</t>
  </si>
  <si>
    <t>AUTOMOTIVE TECHNOLOGY AUTOMOTIVE ELECTRICAL</t>
  </si>
  <si>
    <t>AUTOMOTIVE TECHNOLOGY AUTOMOTIVE ENGINE PERFORMANCE</t>
  </si>
  <si>
    <t>AUTOMOTIVE TECHNOLOGY AUTOMOTIVE TRANSMISSIONS</t>
  </si>
  <si>
    <t>AUTOMOTIVE TRANSMISSIONS</t>
  </si>
  <si>
    <t>DIES - HEAVY EQUIPMENT TECH</t>
  </si>
  <si>
    <t>DIESEL TECHNOLOGY ENGINE OVERHAUL, CATERPILLAR</t>
  </si>
  <si>
    <t>DIESEL TECHNOLOGY ENGINE OVERHAUL, CUMMINS</t>
  </si>
  <si>
    <t>DIESEL TECHNOLOGY ENGINE OVERHAUL, DETROIT DIESEL</t>
  </si>
  <si>
    <t>DIESEL TECHNOLOGY ENGINE REPAIR, CATERPILLAR</t>
  </si>
  <si>
    <t>DIESEL TECHNOLOGY ENGINE REPAIR, CUMMINS</t>
  </si>
  <si>
    <t>DIESEL TECHNOLOGY ENGINE REPAIR, DETROIT DIESEL</t>
  </si>
  <si>
    <t>DIESEL TECHNOLOGY HEAVY DUTY DIESEL AND ADVANCED TRANSPORTATION TECHNOLOGY</t>
  </si>
  <si>
    <t>DIESEL TECHNOLOGY HEAVY DUTY TRANSPORTATION TECHNOLOGY</t>
  </si>
  <si>
    <t>DIESEL TECHNOLOGY HEAVY EQUIPMENT TECHNOLOGY</t>
  </si>
  <si>
    <t>SAN DIEGO TRANS GEN MECH APPR</t>
  </si>
  <si>
    <t>SDCCS EQUIP MECHANIC APPRENTIC</t>
  </si>
  <si>
    <t>Biological Sciences</t>
  </si>
  <si>
    <t>APPLIED BIOLOGY</t>
  </si>
  <si>
    <t>BIOLOGY - APPLIED BIOLOGY</t>
  </si>
  <si>
    <t>BIOLOGY ALLIED HEALTH TRACK</t>
  </si>
  <si>
    <t>BIOLOGY FOR ALLIED HEALTH</t>
  </si>
  <si>
    <t>BIOLOGY FOR TRANSFER</t>
  </si>
  <si>
    <t>BIOLOGY FOR TRANSFER (STEM)</t>
  </si>
  <si>
    <t>BIOLOGY STUDIES</t>
  </si>
  <si>
    <t>BIOTECHNOLOGY</t>
  </si>
  <si>
    <t>MEDICAL LABORATORY TECHNOLOGY</t>
  </si>
  <si>
    <t>Business</t>
  </si>
  <si>
    <t>ACCOUNTANCY</t>
  </si>
  <si>
    <t>ADMINISTRATIVE ASSISTANT</t>
  </si>
  <si>
    <t>BUSINESS ADMINISTRATION</t>
  </si>
  <si>
    <t>BUSINESS ADMINISTRATION FOR TRANSFER</t>
  </si>
  <si>
    <t>BUSINESS MANAGEMENT</t>
  </si>
  <si>
    <t>BUSMGT MORTGAGE BROKERAGE/BANK</t>
  </si>
  <si>
    <t>CBT-ADMINISTRATIVE ASSISTANT</t>
  </si>
  <si>
    <t>CBT-MICROCOMPUTER APPL</t>
  </si>
  <si>
    <t>COMPUTER AND INFORMATION SCIENCES</t>
  </si>
  <si>
    <t>COMPUTER SCIENCE FOR TRANSFER</t>
  </si>
  <si>
    <t>ECONOMICS FOR TRANSFER</t>
  </si>
  <si>
    <t>FINANCIAL SERVICES</t>
  </si>
  <si>
    <t>LAW, PUBLIC POLICY AND SOCIETY FOR TRANSFER</t>
  </si>
  <si>
    <t>LEGAL ASSISTANT</t>
  </si>
  <si>
    <t>PARALEGAL</t>
  </si>
  <si>
    <t>Chemistry</t>
  </si>
  <si>
    <t>CHEMISTRY STUDIES</t>
  </si>
  <si>
    <t>Child Development</t>
  </si>
  <si>
    <t>ASSISTANT TEACHER</t>
  </si>
  <si>
    <t>CHILD DEVELOPMENT</t>
  </si>
  <si>
    <t>CHILD DEVELOPMENT ASSOCIATE TEACHER</t>
  </si>
  <si>
    <t>CHILD DEVELOPMENT MASTER TEACHER</t>
  </si>
  <si>
    <t>CHILD DEVELOPMENT SITE SUPERVISOR</t>
  </si>
  <si>
    <t>CHILD DEVELOPMENT TEACHER</t>
  </si>
  <si>
    <t>ELEMENTARY EDUCATION</t>
  </si>
  <si>
    <t>HUMAN DEVELOPMENT STUDIES</t>
  </si>
  <si>
    <t>English and World Languages</t>
  </si>
  <si>
    <t>ENGLISH FOR TRANSFER</t>
  </si>
  <si>
    <t>ENGLISH/LITERATURE STUDIES</t>
  </si>
  <si>
    <t>SPANISH FOR TRANSFER</t>
  </si>
  <si>
    <t>WORLD LANGUAGE STUDIES</t>
  </si>
  <si>
    <t>Exercise Science, Health, &amp; Nutrition</t>
  </si>
  <si>
    <t>EXERCISE AND NUTRITIONAL SCIENCES</t>
  </si>
  <si>
    <t>FITNESS SPECIALIST</t>
  </si>
  <si>
    <t>HEALTH/PHYSICAL EDU STUDIES</t>
  </si>
  <si>
    <t>KINESIOLOGY FOR TRANSFER</t>
  </si>
  <si>
    <t>PERSONAL TRAINING</t>
  </si>
  <si>
    <t>Fire Technology/Fire Academy/EMT</t>
  </si>
  <si>
    <t>ENTRY LEVEL FIREFIGHTER</t>
  </si>
  <si>
    <t>FIPT - FIRE PROTECTION</t>
  </si>
  <si>
    <t>FIPT - OPEN WTR LIFEGUARD PROF</t>
  </si>
  <si>
    <t>FIPT COMPANY OFFICE CERT</t>
  </si>
  <si>
    <t>FIPT-FIRE OFFICR CERTIFICATION</t>
  </si>
  <si>
    <t>FIPT-FIRE PREVENTION</t>
  </si>
  <si>
    <t>FIRE PREVENTION</t>
  </si>
  <si>
    <t>FIRE PROTECTION TECHNOLOGY   COMPANY OFFICER CERTIFICATION</t>
  </si>
  <si>
    <t>FIRE PROTECTION TECHNOLOGY   FIRE PREVENTION</t>
  </si>
  <si>
    <t>FIRE TECHNOLOGY</t>
  </si>
  <si>
    <t>OPEN WATER LIFEGUARD</t>
  </si>
  <si>
    <t>Interdisciplinary Studies</t>
  </si>
  <si>
    <t>CERT OF ACHIEVEMENT-CSU GEN ED</t>
  </si>
  <si>
    <t>CSU GENERAL EDUCATION - BREADTH</t>
  </si>
  <si>
    <t>INTERSEGMENTAL GENERAL EDUCATION TRANSFER</t>
  </si>
  <si>
    <t>OCCUPATIONAL/TECHNICAL STUDIES</t>
  </si>
  <si>
    <t>SELECTED STUDIES</t>
  </si>
  <si>
    <t>TRANSFER STUDIES CSU</t>
  </si>
  <si>
    <t>Mathematics</t>
  </si>
  <si>
    <t>MATHEMATICS FOR TRANSFER</t>
  </si>
  <si>
    <t>MATHEMATICS STUDIES</t>
  </si>
  <si>
    <t>Physical Sciences</t>
  </si>
  <si>
    <t>EARTH SCIENCE STUDIES</t>
  </si>
  <si>
    <t>PHYSICS FOR TRANSFER</t>
  </si>
  <si>
    <t>PHYSICS STUDIES</t>
  </si>
  <si>
    <t>PRE-ENGINEERING STUDIES</t>
  </si>
  <si>
    <t>Social &amp; Behavioral Science</t>
  </si>
  <si>
    <t>ANTHROPOLOGY FOR TRANSFER</t>
  </si>
  <si>
    <t>BEHAVIORAL SCI-ALCOHOL &amp; DRUG</t>
  </si>
  <si>
    <t>HISTORY FOR TRANSFER</t>
  </si>
  <si>
    <t>POLITICAL SCIENCE FOR TRANSFER</t>
  </si>
  <si>
    <t>PSYCHOLOGY</t>
  </si>
  <si>
    <t>PSYCHOLOGY FOR TRANSFER</t>
  </si>
  <si>
    <t>SOCIAL AND BEHAVIORAL SCIENCES</t>
  </si>
  <si>
    <t>SOCIOLOGY FOR TRANSFER</t>
  </si>
  <si>
    <t>Program</t>
  </si>
  <si>
    <t>Subject</t>
  </si>
  <si>
    <t>Subtotal</t>
  </si>
  <si>
    <t>Number of transfers</t>
  </si>
  <si>
    <t>Transfer to four-year institutions</t>
  </si>
  <si>
    <t>Annual Transfer Volume</t>
  </si>
  <si>
    <t>Source. Miramar College ACCJC Annual Report, 2021 - 2022, p.4</t>
  </si>
  <si>
    <t>https://sdmiramar.edu/evidence/San%20Diego%20Miramar%20College%20SER%20Online.pdf</t>
  </si>
  <si>
    <t>G:\DATA\School of Library and Technology\PRIE\Research\Accreditation\ACCJC Annual Report\2022\Draft\ACCJC 2022 Annual Report (Final Draft 03.22.22).pdf</t>
  </si>
  <si>
    <t>San Diego Miramar College Annual Transfer Volume by Gender</t>
  </si>
  <si>
    <t>Female</t>
  </si>
  <si>
    <t>Male</t>
  </si>
  <si>
    <t>Unreported</t>
  </si>
  <si>
    <t>Total</t>
  </si>
  <si>
    <t>G:\DATA\School of Library and Technology\PRIE\Research\Transfer\Transfer Annual Report\Transfer Report_2019_FINAL.pdf</t>
  </si>
  <si>
    <t>https://public.tableau.com/app/profile/sdccd.institutional.reseach/viz/MiramarCollegeFactbook/MiramarCollegeFactbook</t>
  </si>
  <si>
    <t>Source. Miramar College Fact Book, 2019</t>
  </si>
  <si>
    <t>San Diego Miramar College Annual Transfer Volume by Ethnicity</t>
  </si>
  <si>
    <t>African American</t>
  </si>
  <si>
    <t>American Indian</t>
  </si>
  <si>
    <t>Asian/Pacific Islander</t>
  </si>
  <si>
    <t>Filipino</t>
  </si>
  <si>
    <t>Latinx</t>
  </si>
  <si>
    <t>White</t>
  </si>
  <si>
    <t>Other</t>
  </si>
  <si>
    <t>The Fact Book doesn't report this difference respect to the total</t>
  </si>
  <si>
    <t>San Diego Miramar College Annual Transfer Volume by Age</t>
  </si>
  <si>
    <t>18 -24</t>
  </si>
  <si>
    <t>25 - 29</t>
  </si>
  <si>
    <t>30 - 39</t>
  </si>
  <si>
    <t>40 - 49</t>
  </si>
  <si>
    <t>50 and &gt;</t>
  </si>
  <si>
    <t>San Diego Miramar College Awards Conferred and Recommended Benchmars by Program</t>
  </si>
  <si>
    <t>Student Job Placement Rates</t>
  </si>
  <si>
    <t>San Diego Miramar College Program</t>
  </si>
  <si>
    <t>TOP</t>
  </si>
  <si>
    <t>Institution-Set Standard (%)</t>
  </si>
  <si>
    <t xml:space="preserve">Accountancy </t>
  </si>
  <si>
    <t xml:space="preserve">Administration of Justice </t>
  </si>
  <si>
    <t>Automotive Technology</t>
  </si>
  <si>
    <t xml:space="preserve">Aviation Maintenance </t>
  </si>
  <si>
    <t>Aviation Operations</t>
  </si>
  <si>
    <t>Biotechnology</t>
  </si>
  <si>
    <t>Business Administration</t>
  </si>
  <si>
    <t>Diesel Technology</t>
  </si>
  <si>
    <t>Fire Technology</t>
  </si>
  <si>
    <t>Medical Laboratory Technology</t>
  </si>
  <si>
    <t>Paralegal</t>
  </si>
  <si>
    <t>0502</t>
  </si>
  <si>
    <t>0948</t>
  </si>
  <si>
    <t>0950</t>
  </si>
  <si>
    <t>3020</t>
  </si>
  <si>
    <t>0430</t>
  </si>
  <si>
    <t>0505</t>
  </si>
  <si>
    <t>0947</t>
  </si>
  <si>
    <t>0835</t>
  </si>
  <si>
    <t>Exercise Sciences-Personal Training-Yoga</t>
  </si>
  <si>
    <t>n/a %</t>
  </si>
  <si>
    <t>2017-18 Job Placement Rate</t>
  </si>
  <si>
    <t>Banking and Finance (Financial Services)</t>
  </si>
  <si>
    <t>Office Technology (Computer Business Technology)</t>
  </si>
  <si>
    <t>Business Management (Entrepreneurship)</t>
  </si>
  <si>
    <t>2018-19 Job Placement Rate</t>
  </si>
  <si>
    <t>2019-20 Job Placement Rate</t>
  </si>
  <si>
    <t>2020-21 Job Placement Rate</t>
  </si>
  <si>
    <t xml:space="preserve">Emergency Medical Technician </t>
  </si>
  <si>
    <t>Medical Lab Technician</t>
  </si>
  <si>
    <t>CIP Code 4 Digits</t>
  </si>
  <si>
    <t>Exam Type</t>
  </si>
  <si>
    <t>Instution-set Standard</t>
  </si>
  <si>
    <t>National</t>
  </si>
  <si>
    <t>2017-18 Pass Rate</t>
  </si>
  <si>
    <t>2018-19 Pass Rate</t>
  </si>
  <si>
    <t>2019-20 Pass Rate</t>
  </si>
  <si>
    <t>2020-21 Pass Rate</t>
  </si>
  <si>
    <t>Floor Benchmark (15/16-20/21)</t>
  </si>
  <si>
    <t>Aspirational Benchmark (15/16-20/21)</t>
  </si>
  <si>
    <t>Number of Certificates Awarded</t>
  </si>
  <si>
    <t>Number of Degrees Awarded</t>
  </si>
  <si>
    <t>I.2.2b</t>
  </si>
  <si>
    <t>Number of certificates awarded</t>
  </si>
  <si>
    <t>I.1.3</t>
  </si>
  <si>
    <t>N/A</t>
  </si>
  <si>
    <t>From PREDD</t>
  </si>
  <si>
    <t>Trend Analysis based on the Aspirational Benchmark</t>
  </si>
  <si>
    <t>From KPI Score Card</t>
  </si>
  <si>
    <t>From the original Acreditation Self-Evaluation 2017</t>
  </si>
  <si>
    <t>Data from KPI Score Card</t>
  </si>
  <si>
    <t>Student Equity Plan (SEP) Indicators (2019)</t>
  </si>
  <si>
    <t>Licensure Examination Pass Rates</t>
  </si>
  <si>
    <t>n/a</t>
  </si>
  <si>
    <t>I.1.1</t>
  </si>
  <si>
    <t>Social and Behavioral Sciences &amp; Education</t>
  </si>
  <si>
    <t>Health, Wellness, &amp; Public Safety</t>
  </si>
  <si>
    <t>Creative arts, Languages, Communications</t>
  </si>
  <si>
    <t>Business &amp; Entrepreneurship</t>
  </si>
  <si>
    <t>Advanced Transportation &amp; Applied Technology</t>
  </si>
  <si>
    <t>Science, Technology, Engineering, &amp; Math</t>
  </si>
  <si>
    <t>Persistence Rate (fall to spring)</t>
  </si>
  <si>
    <t>I.2.5</t>
  </si>
  <si>
    <t>Awards (Career Education Students)</t>
  </si>
  <si>
    <t>I.3.1a</t>
  </si>
  <si>
    <t>Number/Percentage of courses with ongoing assessment of learning outcomes within a 3-year cycle</t>
  </si>
  <si>
    <t>618/687(90%)</t>
  </si>
  <si>
    <t>449/665(68%)</t>
  </si>
  <si>
    <t>I.3.1b</t>
  </si>
  <si>
    <t>Number/Percentage of instructional programs with ongoing assessment of learning outcomes within a 3-year cycle</t>
  </si>
  <si>
    <t>38/38(100%)</t>
  </si>
  <si>
    <t>38/40(95%)</t>
  </si>
  <si>
    <t>III.1.1</t>
  </si>
  <si>
    <t>Percentage of program reviews completed</t>
  </si>
  <si>
    <t>Percentage of program review reports reviewed applying the Rubric</t>
  </si>
  <si>
    <t>III.2.2a</t>
  </si>
  <si>
    <t>Student Learning Outcomes (SLOs)</t>
  </si>
  <si>
    <t>III.2.3a</t>
  </si>
  <si>
    <t>Success</t>
  </si>
  <si>
    <t>III.2.3b</t>
  </si>
  <si>
    <t>III.2.3c</t>
  </si>
  <si>
    <t>Persistence</t>
  </si>
  <si>
    <t>III.2.3d</t>
  </si>
  <si>
    <t>Transfer Volume &amp; Rate</t>
  </si>
  <si>
    <t>IV.3.2</t>
  </si>
  <si>
    <t>List of current partnerships with educational institutions, business and industry, advisory boards, and community-at-large (e.g., Firefighter Candidate Testing "CPAT")</t>
  </si>
  <si>
    <t>Number of outreach activities/programs to high school and the community.</t>
  </si>
  <si>
    <t>IV.3.4a</t>
  </si>
  <si>
    <t>Number of participants</t>
  </si>
  <si>
    <t>IV.3.5a</t>
  </si>
  <si>
    <t>Percentage change of articulation agreements</t>
  </si>
  <si>
    <t>IV.3.5b</t>
  </si>
  <si>
    <t>New curriculum developed</t>
  </si>
  <si>
    <t>IV.3.5c</t>
  </si>
  <si>
    <t>Curriculum revised</t>
  </si>
  <si>
    <t>IV.3.5d</t>
  </si>
  <si>
    <t>Pathways/course/program mapping changed overlaps IV.3.5e</t>
  </si>
  <si>
    <t>V.2.3</t>
  </si>
  <si>
    <t>Satisfaction of the PD activities</t>
  </si>
  <si>
    <t>V.3.1b</t>
  </si>
  <si>
    <t>Number/percentage of courses that have DEI-related learning outcomes</t>
  </si>
  <si>
    <t>Benchmark</t>
  </si>
  <si>
    <r>
      <t xml:space="preserve">                                                              KPI Scorecard 6-year Trend Analysis 
                                                              Point of Comparison: </t>
    </r>
    <r>
      <rPr>
        <b/>
        <sz val="18"/>
        <color rgb="FF00727D"/>
        <rFont val="Calibri"/>
        <family val="2"/>
        <scheme val="minor"/>
      </rPr>
      <t>Floor Benchmark</t>
    </r>
  </si>
  <si>
    <t>Student Satisfaction with Pathways and Wrap Around Services</t>
  </si>
  <si>
    <t>I.3.1c</t>
  </si>
  <si>
    <t>Service Unit Outcomes (SUOs)</t>
  </si>
  <si>
    <t>II.1.3</t>
  </si>
  <si>
    <t>II.1.4</t>
  </si>
  <si>
    <t>II.2.1</t>
  </si>
  <si>
    <t>Success and Retention Rates by DIs</t>
  </si>
  <si>
    <t>Refer to PREDD for Data</t>
  </si>
  <si>
    <t>III.2.1</t>
  </si>
  <si>
    <t>Program Review data specific to technology needs for instruction and services</t>
  </si>
  <si>
    <t>III.2.2b</t>
  </si>
  <si>
    <t>III.2.2c</t>
  </si>
  <si>
    <t>III.2.3</t>
  </si>
  <si>
    <t xml:space="preserve">Success </t>
  </si>
  <si>
    <t>IV.1.1a</t>
  </si>
  <si>
    <t>IV.1.1b</t>
  </si>
  <si>
    <t>IV.1.1c</t>
  </si>
  <si>
    <t>IV.1.1d</t>
  </si>
  <si>
    <t>IV.1.1e</t>
  </si>
  <si>
    <t>Goal Alignment</t>
  </si>
  <si>
    <t>Communication (within committee)</t>
  </si>
  <si>
    <t>Information flow (within governance)</t>
  </si>
  <si>
    <t>Time to decision making</t>
  </si>
  <si>
    <t>Time from decision to action</t>
  </si>
  <si>
    <t>Effectiveness of the Governance Structure</t>
  </si>
  <si>
    <t>IV.2.1</t>
  </si>
  <si>
    <t>Effectiveness of the Student Equity Plan</t>
  </si>
  <si>
    <t>IV.2.1a</t>
  </si>
  <si>
    <t>IV.3.4</t>
  </si>
  <si>
    <t>Impact/effectiveness of the outreach activities/programs</t>
  </si>
  <si>
    <t>IV.3.5</t>
  </si>
  <si>
    <t>Other impact of partnerships</t>
  </si>
  <si>
    <t>Articulation Agreements for ADTs</t>
  </si>
  <si>
    <t>V.1.1</t>
  </si>
  <si>
    <t>Number of committee agendas that address strategic goal 5 and use comprehensive equity framework to update college processes, programs, and practices</t>
  </si>
  <si>
    <t>Number of employees who have attended equity, diversity, inclusion, social justice, anti-racism PD opportunities/FLEX activities.</t>
  </si>
  <si>
    <t>V.3.1</t>
  </si>
  <si>
    <t>V.3.1a</t>
  </si>
  <si>
    <r>
      <rPr>
        <sz val="11"/>
        <rFont val="Calibri"/>
        <family val="2"/>
        <scheme val="minor"/>
      </rPr>
      <t xml:space="preserve">Number of courses with culturally responsive texts, lessons, assignments, media, activities </t>
    </r>
    <r>
      <rPr>
        <u/>
        <sz val="11"/>
        <color theme="10"/>
        <rFont val="Calibri"/>
        <family val="2"/>
        <scheme val="minor"/>
      </rPr>
      <t>(See Culturally Responsive Curriculum Scorecard.)</t>
    </r>
  </si>
  <si>
    <t>V.3.2</t>
  </si>
  <si>
    <t>Student-centered services</t>
  </si>
  <si>
    <t>V.3.2a</t>
  </si>
  <si>
    <t>V.3.2b</t>
  </si>
  <si>
    <t>V.3.2c</t>
  </si>
  <si>
    <t>Number of programs/services that collect, disaggregate, and analyze student data</t>
  </si>
  <si>
    <t>Number of students that participate in DEI activities/groups (equity related events, clubs/organizations, etc.)</t>
  </si>
  <si>
    <t>Number of students who access basic needs resources</t>
  </si>
  <si>
    <t>V.3.3</t>
  </si>
  <si>
    <t>Recruitment, screening, and retention of employees</t>
  </si>
  <si>
    <t>V.3.3a</t>
  </si>
  <si>
    <t>V.3.3b</t>
  </si>
  <si>
    <t>Number of faculty trained in culturally responsive instructional pedagogy</t>
  </si>
  <si>
    <t>I.3.1</t>
  </si>
  <si>
    <t>Number/Percentage of courses/program/units with ongoing assessment of learning outcomes within a 3-year cycle</t>
  </si>
  <si>
    <t>III.2.2</t>
  </si>
  <si>
    <t>Program Review results specific to student learning and performance</t>
  </si>
  <si>
    <t>37 out of 60</t>
  </si>
  <si>
    <t>52 out of 100</t>
  </si>
  <si>
    <r>
      <t xml:space="preserve">Number of professional development workshops and activities </t>
    </r>
    <r>
      <rPr>
        <sz val="11"/>
        <color theme="4"/>
        <rFont val="Calibri"/>
        <family val="2"/>
        <scheme val="minor"/>
      </rPr>
      <t>(pending FLEX data)</t>
    </r>
  </si>
  <si>
    <r>
      <t xml:space="preserve">Number of participating faculty, classified staff, and administrator's participations </t>
    </r>
    <r>
      <rPr>
        <sz val="11"/>
        <color theme="4"/>
        <rFont val="Calibri"/>
        <family val="2"/>
        <scheme val="minor"/>
      </rPr>
      <t>(pending FLEX data)</t>
    </r>
  </si>
  <si>
    <r>
      <t xml:space="preserve">Service Unit Outcomes (SUOs)  </t>
    </r>
    <r>
      <rPr>
        <sz val="11"/>
        <color theme="4"/>
        <rFont val="Calibri"/>
        <family val="2"/>
        <scheme val="minor"/>
      </rPr>
      <t>(pending data from Student Services)</t>
    </r>
  </si>
  <si>
    <r>
      <t xml:space="preserve">Number of outreach activities/programs to high school and the community </t>
    </r>
    <r>
      <rPr>
        <sz val="11"/>
        <color theme="4"/>
        <rFont val="Calibri"/>
        <family val="2"/>
        <scheme val="minor"/>
      </rPr>
      <t>(pending data from Student Services)</t>
    </r>
  </si>
  <si>
    <r>
      <t xml:space="preserve">Number of participants </t>
    </r>
    <r>
      <rPr>
        <sz val="11"/>
        <color theme="4"/>
        <rFont val="Calibri"/>
        <family val="2"/>
        <scheme val="minor"/>
      </rPr>
      <t>(pending data from Student Services)</t>
    </r>
  </si>
  <si>
    <r>
      <t xml:space="preserve">Satisfaction of the PD activities </t>
    </r>
    <r>
      <rPr>
        <sz val="11"/>
        <color theme="4"/>
        <rFont val="Calibri"/>
        <family val="2"/>
        <scheme val="minor"/>
      </rPr>
      <t>(pending FLEX data)</t>
    </r>
  </si>
  <si>
    <t>Refer to the 2022 SEP for Data</t>
  </si>
  <si>
    <t xml:space="preserve">Number of resources initiated or supported through external funding </t>
  </si>
  <si>
    <t xml:space="preserve"> Self-reported survey results related to Program Review performance metrics (e.g., Success, Retention, Persistence, Transfer, Awards, etc.)</t>
  </si>
  <si>
    <t>Goal I. Pathways - Provide student-centered pathways that are responsive to change and focus on student learning, equity, and success.</t>
  </si>
  <si>
    <t>Indicator</t>
  </si>
  <si>
    <t>Operational Definition</t>
  </si>
  <si>
    <t>Benchmark Method</t>
  </si>
  <si>
    <t>Operational Plan</t>
  </si>
  <si>
    <t>Divisional Plan</t>
  </si>
  <si>
    <t>I.1. Build and implement coherent guided pathways for students through focusing on onboarding, course, and program redesign.</t>
  </si>
  <si>
    <r>
      <t xml:space="preserve">I.1.1. </t>
    </r>
    <r>
      <rPr>
        <b/>
        <sz val="11"/>
        <rFont val="Calibri"/>
        <family val="2"/>
        <scheme val="minor"/>
      </rPr>
      <t>Enrollments by Pathways</t>
    </r>
    <r>
      <rPr>
        <sz val="11"/>
        <rFont val="Calibri"/>
        <family val="2"/>
        <scheme val="minor"/>
      </rPr>
      <t xml:space="preserve">
</t>
    </r>
    <r>
      <rPr>
        <sz val="8"/>
        <rFont val="Calibri"/>
        <family val="2"/>
        <scheme val="minor"/>
      </rPr>
      <t xml:space="preserve">Source: n/a
</t>
    </r>
  </si>
  <si>
    <t>Basic Skills, Outcomes Assessement, SSSP, and SEP
Instructional/Student Services Program Review</t>
  </si>
  <si>
    <t>Instructional Division Plan
Student Services</t>
  </si>
  <si>
    <r>
      <t xml:space="preserve">I.1.2. </t>
    </r>
    <r>
      <rPr>
        <b/>
        <sz val="11"/>
        <rFont val="Calibri"/>
        <family val="2"/>
        <scheme val="minor"/>
      </rPr>
      <t xml:space="preserve">Retention Rate
</t>
    </r>
    <r>
      <rPr>
        <sz val="8"/>
        <rFont val="Calibri"/>
        <family val="2"/>
        <scheme val="minor"/>
      </rPr>
      <t>Source: PREDD</t>
    </r>
  </si>
  <si>
    <t xml:space="preserve">The retention rate is the percentage of students who complete a course with a grade of A, B, C, D, F, P, NP, I or RD out of total official census enrollments. Tutoring and cancelled classes are excluded. </t>
  </si>
  <si>
    <r>
      <t xml:space="preserve">I.1.3. </t>
    </r>
    <r>
      <rPr>
        <b/>
        <sz val="11"/>
        <rFont val="Calibri"/>
        <family val="2"/>
        <scheme val="minor"/>
      </rPr>
      <t>Persistence Rate (Fall to Spring)</t>
    </r>
    <r>
      <rPr>
        <sz val="11"/>
        <rFont val="Calibri"/>
        <family val="2"/>
        <scheme val="minor"/>
      </rPr>
      <t xml:space="preserve">
</t>
    </r>
    <r>
      <rPr>
        <sz val="8"/>
        <rFont val="Calibri"/>
        <family val="2"/>
        <scheme val="minor"/>
      </rPr>
      <t>Source: PREDD</t>
    </r>
  </si>
  <si>
    <r>
      <t xml:space="preserve">I.1.4. </t>
    </r>
    <r>
      <rPr>
        <b/>
        <sz val="11"/>
        <rFont val="Calibri"/>
        <family val="2"/>
        <scheme val="minor"/>
      </rPr>
      <t>Student Satisfaction with Pathways and Wrap Around Services</t>
    </r>
    <r>
      <rPr>
        <sz val="11"/>
        <rFont val="Calibri"/>
        <family val="2"/>
        <scheme val="minor"/>
      </rPr>
      <t xml:space="preserve">
</t>
    </r>
    <r>
      <rPr>
        <sz val="8"/>
        <rFont val="Calibri"/>
        <family val="2"/>
        <scheme val="minor"/>
      </rPr>
      <t>Source: n/a</t>
    </r>
  </si>
  <si>
    <r>
      <t xml:space="preserve">I.2.1. </t>
    </r>
    <r>
      <rPr>
        <b/>
        <sz val="11"/>
        <rFont val="Calibri"/>
        <family val="2"/>
        <scheme val="minor"/>
      </rPr>
      <t>Successful Course Completion Rate</t>
    </r>
    <r>
      <rPr>
        <sz val="11"/>
        <rFont val="Calibri"/>
        <family val="2"/>
        <scheme val="minor"/>
      </rPr>
      <t xml:space="preserve"> 
</t>
    </r>
    <r>
      <rPr>
        <sz val="8"/>
        <rFont val="Calibri"/>
        <family val="2"/>
        <scheme val="minor"/>
      </rPr>
      <t>Source: PREDD</t>
    </r>
  </si>
  <si>
    <t>The success rate is the percentage of students who complete a course with a grade of A, B, C, or P out of total official census enrollments. Tutoring, non-credit, and cancelled classes are excluded.</t>
  </si>
  <si>
    <t>Outcomes Assessement, SSSP, and SEP
Instructional/Student Services Program Review</t>
  </si>
  <si>
    <r>
      <t xml:space="preserve">I.2.2a. </t>
    </r>
    <r>
      <rPr>
        <b/>
        <sz val="11"/>
        <rFont val="Calibri"/>
        <family val="2"/>
        <scheme val="minor"/>
      </rPr>
      <t xml:space="preserve">Number of Degrees Awarded
</t>
    </r>
    <r>
      <rPr>
        <sz val="8"/>
        <rFont val="Calibri"/>
        <family val="2"/>
        <scheme val="minor"/>
      </rPr>
      <t>Source: PREDD</t>
    </r>
    <r>
      <rPr>
        <b/>
        <sz val="11"/>
        <rFont val="Calibri"/>
        <family val="2"/>
        <scheme val="minor"/>
      </rPr>
      <t xml:space="preserve">
</t>
    </r>
  </si>
  <si>
    <t>The annual awards conferred are the total number of associate degrees awarded in a single academic year (summer, fall, and spring).</t>
  </si>
  <si>
    <r>
      <t xml:space="preserve">I.2.2b. </t>
    </r>
    <r>
      <rPr>
        <b/>
        <sz val="11"/>
        <rFont val="Calibri"/>
        <family val="2"/>
        <scheme val="minor"/>
      </rPr>
      <t>Number of Certificates Awarded</t>
    </r>
    <r>
      <rPr>
        <sz val="11"/>
        <rFont val="Calibri"/>
        <family val="2"/>
        <scheme val="minor"/>
      </rPr>
      <t xml:space="preserve">
</t>
    </r>
    <r>
      <rPr>
        <sz val="8"/>
        <rFont val="Calibri"/>
        <family val="2"/>
        <scheme val="minor"/>
      </rPr>
      <t>Source: PREDD</t>
    </r>
  </si>
  <si>
    <t>The annual awards conferred are the total number of certificates awarded in a single academic year (summer, fall, and spring).</t>
  </si>
  <si>
    <r>
      <t xml:space="preserve">I.2.3. </t>
    </r>
    <r>
      <rPr>
        <b/>
        <sz val="11"/>
        <rFont val="Calibri"/>
        <family val="2"/>
        <scheme val="minor"/>
      </rPr>
      <t>Number of Associate Degree for Transfer (ADT) Awarded</t>
    </r>
    <r>
      <rPr>
        <sz val="11"/>
        <rFont val="Calibri"/>
        <family val="2"/>
        <scheme val="minor"/>
      </rPr>
      <t xml:space="preserve">
</t>
    </r>
    <r>
      <rPr>
        <sz val="8"/>
        <rFont val="Calibri"/>
        <family val="2"/>
        <scheme val="minor"/>
      </rPr>
      <t>Source: PREDD</t>
    </r>
  </si>
  <si>
    <r>
      <t xml:space="preserve">I.2.4. </t>
    </r>
    <r>
      <rPr>
        <b/>
        <sz val="11"/>
        <rFont val="Calibri"/>
        <family val="2"/>
        <scheme val="minor"/>
      </rPr>
      <t>Transfer Volume</t>
    </r>
    <r>
      <rPr>
        <sz val="11"/>
        <rFont val="Calibri"/>
        <family val="2"/>
        <scheme val="minor"/>
      </rPr>
      <t xml:space="preserve">
</t>
    </r>
    <r>
      <rPr>
        <sz val="8"/>
        <rFont val="Calibri"/>
        <family val="2"/>
        <scheme val="minor"/>
      </rPr>
      <t>Source: SDCCD Information System</t>
    </r>
  </si>
  <si>
    <t>Transfer volume is the sheer count of transfer students who have transferred from Miramar College to a four-year institution. A student must have completed 12 or more transferrable units within six years prior to transferring to a 4-year institution and were enrolled at an SDCCD college at any time within six semesters prior to transferring (including stop outs).</t>
  </si>
  <si>
    <t>CTE Operational Plan, Basic Skills, Outcomes Assessement, SSSP, and SEP
Instructional/Student Services Program Review</t>
  </si>
  <si>
    <t xml:space="preserve">Number of awards assigned to career/technical education in students' academic plans. </t>
  </si>
  <si>
    <t>I.3. Strengthen the connection between student learning and performance both inside and outside the classroom.</t>
  </si>
  <si>
    <r>
      <t xml:space="preserve">I.3.1. </t>
    </r>
    <r>
      <rPr>
        <b/>
        <sz val="11"/>
        <rFont val="Calibri"/>
        <family val="2"/>
        <scheme val="minor"/>
      </rPr>
      <t>Number/Percentage of courses/programs/units with ongoing assessment of learning outcomes within a 3-year cycle</t>
    </r>
  </si>
  <si>
    <t>Flex Coordinator</t>
  </si>
  <si>
    <t>Instructional
Student Services
Administrative</t>
  </si>
  <si>
    <r>
      <t xml:space="preserve">I.3.1a. </t>
    </r>
    <r>
      <rPr>
        <b/>
        <sz val="11"/>
        <rFont val="Calibri"/>
        <family val="2"/>
        <scheme val="minor"/>
      </rPr>
      <t xml:space="preserve">Number/Percentage of courses with ongoing assessment of learning outcomes within a 3-year cycle
</t>
    </r>
    <r>
      <rPr>
        <sz val="8"/>
        <rFont val="Calibri"/>
        <family val="2"/>
        <scheme val="minor"/>
      </rPr>
      <t>Source: SDMC College-wide Program Review/Outcomes Assessment Facilitator</t>
    </r>
  </si>
  <si>
    <t>Benchmark the metric at its highest level</t>
  </si>
  <si>
    <r>
      <t xml:space="preserve">I.3.1b. </t>
    </r>
    <r>
      <rPr>
        <b/>
        <sz val="11"/>
        <rFont val="Calibri"/>
        <family val="2"/>
        <scheme val="minor"/>
      </rPr>
      <t>Number/Percentage of instructional programs with ongoing assessment of learning outcomes within a 3-year cycle</t>
    </r>
    <r>
      <rPr>
        <sz val="11"/>
        <rFont val="Calibri"/>
        <family val="2"/>
        <scheme val="minor"/>
      </rPr>
      <t xml:space="preserve">
</t>
    </r>
    <r>
      <rPr>
        <sz val="8"/>
        <rFont val="Calibri"/>
        <family val="2"/>
        <scheme val="minor"/>
      </rPr>
      <t>Source: SDMC College-wide Program Review/Outcomes Assessment Facilitator</t>
    </r>
  </si>
  <si>
    <t>Benchmark the metric at its most recent level</t>
  </si>
  <si>
    <r>
      <t xml:space="preserve">I.3.1c. </t>
    </r>
    <r>
      <rPr>
        <b/>
        <sz val="11"/>
        <rFont val="Calibri"/>
        <family val="2"/>
        <scheme val="minor"/>
      </rPr>
      <t xml:space="preserve">Service Unit Outcomes (SUOs)
</t>
    </r>
    <r>
      <rPr>
        <sz val="8"/>
        <rFont val="Calibri"/>
        <family val="2"/>
        <scheme val="minor"/>
      </rPr>
      <t>Source: n/a</t>
    </r>
  </si>
  <si>
    <t>Goal II. Engagement - Enhance the college experience by providing  student-centered programs, services, and activities that close achievement gaps, engage students, and remove barriers to their success.</t>
  </si>
  <si>
    <t>II.1. Identify resources for appropriate venues, programs, and services to support student engagement.</t>
  </si>
  <si>
    <t xml:space="preserve">President's Office
</t>
  </si>
  <si>
    <t xml:space="preserve">Instructional
</t>
  </si>
  <si>
    <t>The data include the number of professional development workshops and activities that Miramar hosts and meet the critiaria for FLEX.</t>
  </si>
  <si>
    <t>Benchmark the metric at its current level</t>
  </si>
  <si>
    <r>
      <t xml:space="preserve">II.1.4. </t>
    </r>
    <r>
      <rPr>
        <b/>
        <sz val="11"/>
        <rFont val="Calibri"/>
        <family val="2"/>
        <scheme val="minor"/>
      </rPr>
      <t xml:space="preserve">Number of participating faculty, classified staff, and administrator's participations 
</t>
    </r>
    <r>
      <rPr>
        <sz val="8"/>
        <rFont val="Calibri"/>
        <family val="2"/>
        <scheme val="minor"/>
      </rPr>
      <t>Source: SDMC College-wide Professional Development Coordinator</t>
    </r>
  </si>
  <si>
    <t xml:space="preserve">The data include the duplicated count of participating faculty, classified professionals, and administrator's participations. </t>
  </si>
  <si>
    <t>II.2. Build and strengthen instructional and non-instructional programs, services, and activities that focus on elevating disproportionately impacted populations.</t>
  </si>
  <si>
    <r>
      <t>II.2.1.</t>
    </r>
    <r>
      <rPr>
        <b/>
        <sz val="11"/>
        <rFont val="Calibri"/>
        <family val="2"/>
        <scheme val="minor"/>
      </rPr>
      <t xml:space="preserve">Success and Retention Rates by DIs
</t>
    </r>
    <r>
      <rPr>
        <sz val="8"/>
        <rFont val="Calibri"/>
        <family val="2"/>
        <scheme val="minor"/>
      </rPr>
      <t>Source: PREDD</t>
    </r>
  </si>
  <si>
    <t>The data include successful course completion rates and retention rates disaggregated by DI populations.</t>
  </si>
  <si>
    <t>6-year Average</t>
  </si>
  <si>
    <t xml:space="preserve">Refer to the Student Equity Plan for data. </t>
  </si>
  <si>
    <t>Benchmarks set in the Student Equity Plan</t>
  </si>
  <si>
    <t>Goal III. Organizational Health - Strengthen Institutional Effectiveness through planning, outcomes assessment, and program review processes in efforts to enhance data-informed decision making.</t>
  </si>
  <si>
    <r>
      <t xml:space="preserve">III.1.1. </t>
    </r>
    <r>
      <rPr>
        <b/>
        <sz val="11"/>
        <rFont val="Calibri"/>
        <family val="2"/>
        <scheme val="minor"/>
      </rPr>
      <t xml:space="preserve">Percentage of program reviews completed: 3 divisions
</t>
    </r>
    <r>
      <rPr>
        <sz val="8"/>
        <rFont val="Calibri"/>
        <family val="2"/>
        <scheme val="minor"/>
      </rPr>
      <t>Source: Miramar Taskstream</t>
    </r>
  </si>
  <si>
    <t>The data include the percentage of program reviews completed in three respective divisions.</t>
  </si>
  <si>
    <t>Floor: Benchmark the metric at its current level
Aspirational: 100%</t>
  </si>
  <si>
    <r>
      <t xml:space="preserve">III.1.2. </t>
    </r>
    <r>
      <rPr>
        <b/>
        <sz val="11"/>
        <rFont val="Calibri"/>
        <family val="2"/>
        <scheme val="minor"/>
      </rPr>
      <t xml:space="preserve">Percentage of program review reports reviewed applying the Rubric 
</t>
    </r>
    <r>
      <rPr>
        <sz val="8"/>
        <rFont val="Calibri"/>
        <family val="2"/>
        <scheme val="minor"/>
      </rPr>
      <t>Source: Miramar Taskstream</t>
    </r>
  </si>
  <si>
    <t>The data include the percentage of program review reports that self-reported applying the Rubric.</t>
  </si>
  <si>
    <t>III.2. Strengthen the link between program review and strategic planning by focusing on student learning and performance.</t>
  </si>
  <si>
    <r>
      <t xml:space="preserve">III.2.1. </t>
    </r>
    <r>
      <rPr>
        <b/>
        <sz val="11"/>
        <rFont val="Calibri"/>
        <family val="2"/>
        <scheme val="minor"/>
      </rPr>
      <t xml:space="preserve">Program Review data specific to technology needs for instruction and services (BRDS RFFs)
</t>
    </r>
    <r>
      <rPr>
        <sz val="8"/>
        <rFont val="Calibri"/>
        <family val="2"/>
        <scheme val="minor"/>
      </rPr>
      <t>Source: Miramar Taskstream</t>
    </r>
  </si>
  <si>
    <r>
      <t xml:space="preserve">III.2.2 </t>
    </r>
    <r>
      <rPr>
        <b/>
        <sz val="11"/>
        <rFont val="Calibri"/>
        <family val="2"/>
        <scheme val="minor"/>
      </rPr>
      <t>Program Review results specific to student learning and performance</t>
    </r>
    <r>
      <rPr>
        <sz val="11"/>
        <rFont val="Calibri"/>
        <family val="2"/>
        <scheme val="minor"/>
      </rPr>
      <t xml:space="preserve"> </t>
    </r>
  </si>
  <si>
    <r>
      <t xml:space="preserve">III.2.2a. </t>
    </r>
    <r>
      <rPr>
        <b/>
        <sz val="11"/>
        <rFont val="Calibri"/>
        <family val="2"/>
        <scheme val="minor"/>
      </rPr>
      <t xml:space="preserve">Student Learning Outcomes (SLOs)
</t>
    </r>
    <r>
      <rPr>
        <sz val="8"/>
        <rFont val="Calibri"/>
        <family val="2"/>
        <scheme val="minor"/>
      </rPr>
      <t>Source: Miramar Taskstream</t>
    </r>
    <r>
      <rPr>
        <b/>
        <sz val="11"/>
        <rFont val="Calibri"/>
        <family val="2"/>
        <scheme val="minor"/>
      </rPr>
      <t xml:space="preserve">
</t>
    </r>
  </si>
  <si>
    <t>The data include program review results specific to student learning outcomes.</t>
  </si>
  <si>
    <r>
      <t xml:space="preserve">III.2.2b. </t>
    </r>
    <r>
      <rPr>
        <b/>
        <sz val="11"/>
        <rFont val="Calibri"/>
        <family val="2"/>
        <scheme val="minor"/>
      </rPr>
      <t>Program Learning Outcomes (PLOs)</t>
    </r>
    <r>
      <rPr>
        <sz val="11"/>
        <rFont val="Calibri"/>
        <family val="2"/>
        <scheme val="minor"/>
      </rPr>
      <t xml:space="preserve">
</t>
    </r>
    <r>
      <rPr>
        <sz val="8"/>
        <rFont val="Calibri"/>
        <family val="2"/>
        <scheme val="minor"/>
      </rPr>
      <t>Source: Miramar Taskstream</t>
    </r>
  </si>
  <si>
    <t>The data include program review results specific to program learning outcomes.</t>
  </si>
  <si>
    <r>
      <t xml:space="preserve">III.2.2c. </t>
    </r>
    <r>
      <rPr>
        <b/>
        <sz val="11"/>
        <rFont val="Calibri"/>
        <family val="2"/>
        <scheme val="minor"/>
      </rPr>
      <t>Service Unit Outcomes (SUOs)</t>
    </r>
    <r>
      <rPr>
        <sz val="11"/>
        <rFont val="Calibri"/>
        <family val="2"/>
        <scheme val="minor"/>
      </rPr>
      <t xml:space="preserve">
</t>
    </r>
    <r>
      <rPr>
        <sz val="8"/>
        <rFont val="Calibri"/>
        <family val="2"/>
        <scheme val="minor"/>
      </rPr>
      <t>Source: Miramar Taskstream</t>
    </r>
  </si>
  <si>
    <t>The data include program review results specific to service unit outcomes.</t>
  </si>
  <si>
    <r>
      <t xml:space="preserve">III.2.3. </t>
    </r>
    <r>
      <rPr>
        <b/>
        <sz val="11"/>
        <rFont val="Calibri"/>
        <family val="2"/>
        <scheme val="minor"/>
      </rPr>
      <t>Program Review results related to performance metrics (e.g., Success, Retention, Persistence, Transfer, Awards, etc.)</t>
    </r>
    <r>
      <rPr>
        <sz val="11"/>
        <rFont val="Calibri"/>
        <family val="2"/>
        <scheme val="minor"/>
      </rPr>
      <t xml:space="preserve">
</t>
    </r>
    <r>
      <rPr>
        <sz val="8"/>
        <rFont val="Calibri"/>
        <family val="2"/>
        <scheme val="minor"/>
      </rPr>
      <t>Source: Miramar Taskstream</t>
    </r>
  </si>
  <si>
    <t>The data include survey results self-reported that performance metrics (e.g., Success, Retention, Persistence, Transfer, Awards, etc.) are discussed in the program review.</t>
  </si>
  <si>
    <r>
      <t xml:space="preserve">III.3.1. </t>
    </r>
    <r>
      <rPr>
        <b/>
        <sz val="11"/>
        <rFont val="Calibri"/>
        <family val="2"/>
        <scheme val="minor"/>
      </rPr>
      <t>Increased resource requests related to mitigating equity gaps received via program review processes</t>
    </r>
    <r>
      <rPr>
        <b/>
        <sz val="11"/>
        <rFont val="Calibri"/>
        <family val="2"/>
        <scheme val="minor"/>
      </rPr>
      <t xml:space="preserve">
</t>
    </r>
  </si>
  <si>
    <r>
      <t xml:space="preserve">III.3.1a. </t>
    </r>
    <r>
      <rPr>
        <b/>
        <sz val="11"/>
        <rFont val="Calibri"/>
        <family val="2"/>
        <scheme val="minor"/>
      </rPr>
      <t>Number of resource requests for mitigating equity gaps</t>
    </r>
    <r>
      <rPr>
        <sz val="11"/>
        <rFont val="Calibri"/>
        <family val="2"/>
        <scheme val="minor"/>
      </rPr>
      <t xml:space="preserve"> 
</t>
    </r>
    <r>
      <rPr>
        <sz val="8"/>
        <rFont val="Calibri"/>
        <family val="2"/>
        <scheme val="minor"/>
      </rPr>
      <t>Source: Miramar RFFs</t>
    </r>
  </si>
  <si>
    <t>IV.1. Redesign a clear, well-understood decision-making structure, process and pathway, with clear mechanisms for reviewing information, making timely decisions, and communicating information back to all college constituencies.</t>
  </si>
  <si>
    <r>
      <rPr>
        <sz val="11"/>
        <rFont val="Calibri"/>
        <family val="2"/>
        <scheme val="minor"/>
      </rPr>
      <t>IV.1.1.</t>
    </r>
    <r>
      <rPr>
        <b/>
        <sz val="11"/>
        <rFont val="Calibri"/>
        <family val="2"/>
        <scheme val="minor"/>
      </rPr>
      <t xml:space="preserve"> Effectiveness of the Governance Structure</t>
    </r>
  </si>
  <si>
    <r>
      <rPr>
        <sz val="11"/>
        <rFont val="Calibri"/>
        <family val="2"/>
        <scheme val="minor"/>
      </rPr>
      <t xml:space="preserve">IV.1.1a. </t>
    </r>
    <r>
      <rPr>
        <b/>
        <sz val="11"/>
        <rFont val="Calibri"/>
        <family val="2"/>
        <scheme val="minor"/>
      </rPr>
      <t xml:space="preserve">Goal Alignment
</t>
    </r>
    <r>
      <rPr>
        <sz val="8"/>
        <rFont val="Calibri"/>
        <family val="2"/>
        <scheme val="minor"/>
      </rPr>
      <t>Source: Miramar College Internal Data Source</t>
    </r>
  </si>
  <si>
    <r>
      <rPr>
        <sz val="11"/>
        <rFont val="Calibri"/>
        <family val="2"/>
        <scheme val="minor"/>
      </rPr>
      <t>IV.1.1b.</t>
    </r>
    <r>
      <rPr>
        <b/>
        <sz val="11"/>
        <rFont val="Calibri"/>
        <family val="2"/>
        <scheme val="minor"/>
      </rPr>
      <t xml:space="preserve"> Communication (within committee)
</t>
    </r>
    <r>
      <rPr>
        <sz val="8"/>
        <rFont val="Calibri"/>
        <family val="2"/>
        <scheme val="minor"/>
      </rPr>
      <t>Source: Miramar College Internal Data Source</t>
    </r>
  </si>
  <si>
    <r>
      <rPr>
        <sz val="11"/>
        <rFont val="Calibri"/>
        <family val="2"/>
        <scheme val="minor"/>
      </rPr>
      <t xml:space="preserve">IV.1.1c. </t>
    </r>
    <r>
      <rPr>
        <b/>
        <sz val="11"/>
        <rFont val="Calibri"/>
        <family val="2"/>
        <scheme val="minor"/>
      </rPr>
      <t xml:space="preserve">Information flow (within governance)
</t>
    </r>
    <r>
      <rPr>
        <sz val="8"/>
        <rFont val="Calibri"/>
        <family val="2"/>
        <scheme val="minor"/>
      </rPr>
      <t>Source: Miramar College Internal Data Source</t>
    </r>
  </si>
  <si>
    <r>
      <rPr>
        <sz val="11"/>
        <rFont val="Calibri"/>
        <family val="2"/>
        <scheme val="minor"/>
      </rPr>
      <t xml:space="preserve">IV.1.1d. </t>
    </r>
    <r>
      <rPr>
        <b/>
        <sz val="11"/>
        <rFont val="Calibri"/>
        <family val="2"/>
        <scheme val="minor"/>
      </rPr>
      <t xml:space="preserve">Time to decision making
</t>
    </r>
    <r>
      <rPr>
        <sz val="8"/>
        <rFont val="Calibri"/>
        <family val="2"/>
        <scheme val="minor"/>
      </rPr>
      <t>Source: Miramar College Internal Data Source</t>
    </r>
  </si>
  <si>
    <r>
      <rPr>
        <sz val="11"/>
        <rFont val="Calibri"/>
        <family val="2"/>
        <scheme val="minor"/>
      </rPr>
      <t>IV.1.1e.</t>
    </r>
    <r>
      <rPr>
        <b/>
        <sz val="11"/>
        <rFont val="Calibri"/>
        <family val="2"/>
        <scheme val="minor"/>
      </rPr>
      <t xml:space="preserve"> Time from decision to action
</t>
    </r>
    <r>
      <rPr>
        <sz val="8"/>
        <rFont val="Calibri"/>
        <family val="2"/>
        <scheme val="minor"/>
      </rPr>
      <t>Source: Miramar College Internal Data Source</t>
    </r>
  </si>
  <si>
    <t>IV.2. Ensure that the college's equity efforts are in alignment with the diversity and inclusion needs of the college.</t>
  </si>
  <si>
    <r>
      <t xml:space="preserve">IV.2.1. </t>
    </r>
    <r>
      <rPr>
        <b/>
        <sz val="11"/>
        <rFont val="Calibri"/>
        <family val="2"/>
        <scheme val="minor"/>
      </rPr>
      <t>Effectiveness of the Student Equity Plan</t>
    </r>
  </si>
  <si>
    <r>
      <t xml:space="preserve">IV.2.1a. </t>
    </r>
    <r>
      <rPr>
        <b/>
        <sz val="11"/>
        <rFont val="Calibri"/>
        <family val="2"/>
        <scheme val="minor"/>
      </rPr>
      <t xml:space="preserve">Goal Alignment
</t>
    </r>
    <r>
      <rPr>
        <sz val="8"/>
        <rFont val="Calibri"/>
        <family val="2"/>
        <scheme val="minor"/>
      </rPr>
      <t>Source: Miramar College Internal Data Source</t>
    </r>
  </si>
  <si>
    <t>IV.3. Identify current and prospective partnerships with educational institutions, business and industry, and the community at large.</t>
  </si>
  <si>
    <r>
      <t xml:space="preserve">IV.3.1. </t>
    </r>
    <r>
      <rPr>
        <b/>
        <sz val="11"/>
        <rFont val="Calibri"/>
        <family val="2"/>
        <scheme val="minor"/>
      </rPr>
      <t xml:space="preserve">Number of resources initiated or supported through external funding
</t>
    </r>
    <r>
      <rPr>
        <sz val="8"/>
        <rFont val="Calibri"/>
        <family val="2"/>
        <scheme val="minor"/>
      </rPr>
      <t>Source: Miramar College Internal Data Source</t>
    </r>
  </si>
  <si>
    <t>The data include the number of resources initiated or supported through external funding. ?</t>
  </si>
  <si>
    <t>Benchmark the metric at its current level?</t>
  </si>
  <si>
    <r>
      <t xml:space="preserve">IV.3.2. </t>
    </r>
    <r>
      <rPr>
        <b/>
        <sz val="11"/>
        <rFont val="Calibri"/>
        <family val="2"/>
        <scheme val="minor"/>
      </rPr>
      <t xml:space="preserve">List of current partnerships with educational institutions, business and industry, advisory boards, and community-at-large (e.g., San Diego Food Bank)
</t>
    </r>
    <r>
      <rPr>
        <sz val="8"/>
        <rFont val="Calibri"/>
        <family val="2"/>
        <scheme val="minor"/>
      </rPr>
      <t>Source: Miramar College Internal Data Source</t>
    </r>
  </si>
  <si>
    <t xml:space="preserve">The data include the list number of current partnerships with educational institutions, business and industry, and advisory boards. </t>
  </si>
  <si>
    <t>Benchmark the metric at half of its current level (floor benchmark) ?</t>
  </si>
  <si>
    <t>3% increase from the 6-year Average?</t>
  </si>
  <si>
    <r>
      <t xml:space="preserve">IV.3.4a. </t>
    </r>
    <r>
      <rPr>
        <b/>
        <sz val="11"/>
        <rFont val="Calibri"/>
        <family val="2"/>
        <scheme val="minor"/>
      </rPr>
      <t xml:space="preserve">Number of participants
</t>
    </r>
    <r>
      <rPr>
        <sz val="8"/>
        <rFont val="Calibri"/>
        <family val="2"/>
        <scheme val="minor"/>
      </rPr>
      <t>Source: Miramar College Internal Data Source</t>
    </r>
  </si>
  <si>
    <r>
      <t xml:space="preserve">IV.3.5. </t>
    </r>
    <r>
      <rPr>
        <b/>
        <sz val="11"/>
        <rFont val="Calibri"/>
        <family val="2"/>
        <scheme val="minor"/>
      </rPr>
      <t>Other impact of partnership</t>
    </r>
  </si>
  <si>
    <r>
      <t xml:space="preserve">IV.3.5a. </t>
    </r>
    <r>
      <rPr>
        <b/>
        <sz val="11"/>
        <rFont val="Calibri"/>
        <family val="2"/>
        <scheme val="minor"/>
      </rPr>
      <t xml:space="preserve">Percentage change of articulation agreements
</t>
    </r>
    <r>
      <rPr>
        <sz val="8"/>
        <rFont val="Calibri"/>
        <family val="2"/>
        <scheme val="minor"/>
      </rPr>
      <t>Source: Miramar College Internal Data Source</t>
    </r>
  </si>
  <si>
    <t xml:space="preserve">The data include the percentage change of articulation agreements (agreements with Miramar's public university systems (CSU/UC) and local private universities) from the previous year. </t>
  </si>
  <si>
    <r>
      <t xml:space="preserve">IV.3.5b. </t>
    </r>
    <r>
      <rPr>
        <b/>
        <sz val="11"/>
        <rFont val="Calibri"/>
        <family val="2"/>
        <scheme val="minor"/>
      </rPr>
      <t xml:space="preserve">New curriculum developed
</t>
    </r>
    <r>
      <rPr>
        <sz val="8"/>
        <rFont val="Calibri"/>
        <family val="2"/>
        <scheme val="minor"/>
      </rPr>
      <t>Source: Miramar College Internal Data Source</t>
    </r>
  </si>
  <si>
    <t>Need to freeze data as a snapshot (Numbers are subject to change)</t>
  </si>
  <si>
    <r>
      <t xml:space="preserve">IV.3.5c. </t>
    </r>
    <r>
      <rPr>
        <b/>
        <sz val="11"/>
        <rFont val="Calibri"/>
        <family val="2"/>
        <scheme val="minor"/>
      </rPr>
      <t>Curriculum revised</t>
    </r>
    <r>
      <rPr>
        <sz val="11"/>
        <rFont val="Calibri"/>
        <family val="2"/>
        <scheme val="minor"/>
      </rPr>
      <t xml:space="preserve">
</t>
    </r>
    <r>
      <rPr>
        <sz val="8"/>
        <rFont val="Calibri"/>
        <family val="2"/>
        <scheme val="minor"/>
      </rPr>
      <t>Source: Miramar College Internal Data Source</t>
    </r>
  </si>
  <si>
    <t>Refer to district curriculum services summary report</t>
  </si>
  <si>
    <r>
      <t xml:space="preserve">IV.3.5d. </t>
    </r>
    <r>
      <rPr>
        <b/>
        <sz val="11"/>
        <rFont val="Calibri"/>
        <family val="2"/>
        <scheme val="minor"/>
      </rPr>
      <t xml:space="preserve">Pathways/course/program mapping changed
</t>
    </r>
    <r>
      <rPr>
        <sz val="8"/>
        <rFont val="Calibri"/>
        <family val="2"/>
        <scheme val="minor"/>
      </rPr>
      <t>Source: Miramar College Internal Data Source</t>
    </r>
  </si>
  <si>
    <t xml:space="preserve">The data include the number of fully approved new or revised awards intended for transfer. (Note that new or revised awards have a lengthy and layered approval process. The CCCCO has had changes in their process and challenges in streamlining award approvals during this cycle including a transition to a new curriculum inventory software system, requiring additional documentation, and lack of staffing. The Office of the Vice President of Instruction, in collaboration with the district office, has been tracking award approvals in the most recent years. </t>
  </si>
  <si>
    <t>This metric is influenced by external conditions such as the CCCCO. As a result, it may be too difficult to benchmark.</t>
  </si>
  <si>
    <r>
      <t xml:space="preserve">IV.3.5e. Articulation Agreements for ADTs
</t>
    </r>
    <r>
      <rPr>
        <sz val="8"/>
        <rFont val="Calibri"/>
        <family val="2"/>
        <scheme val="minor"/>
      </rPr>
      <t>Source: Miramar College Internal Data Source</t>
    </r>
  </si>
  <si>
    <t>This is a subset of the previous metric</t>
  </si>
  <si>
    <t>V.1. Systematically update college processes, programs, and practices within a comprehensive equity framework for equity-minded practices in the workplace, the classroom, and support programs/services.</t>
  </si>
  <si>
    <r>
      <t xml:space="preserve">V.1.1. </t>
    </r>
    <r>
      <rPr>
        <b/>
        <sz val="11"/>
        <rFont val="Calibri"/>
        <family val="2"/>
        <scheme val="minor"/>
      </rPr>
      <t xml:space="preserve">Number of committee agendas that address strategic goal 5 and use comprehensive equity framework to update college processes, programs, and practices
</t>
    </r>
    <r>
      <rPr>
        <sz val="8"/>
        <rFont val="Calibri"/>
        <family val="2"/>
        <scheme val="minor"/>
      </rPr>
      <t>Source: Miramar College Internal Data Source</t>
    </r>
  </si>
  <si>
    <t>V.2. Establish comprehensive professional development for the campus community to increase capacity around and engage in equity, diversity, inclusion, social justice, and anti-racism.</t>
  </si>
  <si>
    <r>
      <t xml:space="preserve">V.2.1. </t>
    </r>
    <r>
      <rPr>
        <b/>
        <sz val="11"/>
        <rFont val="Calibri"/>
        <family val="2"/>
        <scheme val="minor"/>
      </rPr>
      <t xml:space="preserve">Number of college-wide events and PD opportunities/FLEX activities designed to increase capacity around and engagement in equity, diversity, inclusion, social justice, or anti-racism
</t>
    </r>
    <r>
      <rPr>
        <sz val="8"/>
        <rFont val="Calibri"/>
        <family val="2"/>
        <scheme val="minor"/>
      </rPr>
      <t>Source: Miramar College Internal Data Source</t>
    </r>
  </si>
  <si>
    <r>
      <t xml:space="preserve">V.2.2. </t>
    </r>
    <r>
      <rPr>
        <b/>
        <sz val="11"/>
        <rFont val="Calibri"/>
        <family val="2"/>
        <scheme val="minor"/>
      </rPr>
      <t xml:space="preserve">Number of employees who have attended equity, diversity, inclusion, social justice, anti-racism PD opportunities/FLEX activities.
</t>
    </r>
    <r>
      <rPr>
        <sz val="8"/>
        <rFont val="Calibri"/>
        <family val="2"/>
        <scheme val="minor"/>
      </rPr>
      <t>Source: Miramar College Internal Data Source</t>
    </r>
  </si>
  <si>
    <r>
      <t xml:space="preserve">V.2.3. </t>
    </r>
    <r>
      <rPr>
        <b/>
        <sz val="11"/>
        <rFont val="Calibri"/>
        <family val="2"/>
        <scheme val="minor"/>
      </rPr>
      <t xml:space="preserve">Satisfaction of the PD activities
</t>
    </r>
    <r>
      <rPr>
        <sz val="8"/>
        <rFont val="Calibri"/>
        <family val="2"/>
        <scheme val="minor"/>
      </rPr>
      <t>Source: Miramar College Internal Data Source</t>
    </r>
  </si>
  <si>
    <t xml:space="preserve">The data include Employee Satisfaction/Cultural Climate Survey results specific to professional development. </t>
  </si>
  <si>
    <r>
      <t>V.3.1a.</t>
    </r>
    <r>
      <rPr>
        <b/>
        <sz val="11"/>
        <rFont val="Calibri"/>
        <family val="2"/>
        <scheme val="minor"/>
      </rPr>
      <t xml:space="preserve">Number of courses with culturally responsive texts, lessons, assignments, media, activities
</t>
    </r>
    <r>
      <rPr>
        <sz val="8"/>
        <rFont val="Calibri"/>
        <family val="2"/>
        <scheme val="minor"/>
      </rPr>
      <t>Source: Miramar Internal Data Source</t>
    </r>
  </si>
  <si>
    <t>The data include the self-reported percentage of programs/courses that have DEI-related learning outcomes.</t>
  </si>
  <si>
    <r>
      <t>V.3.2a.</t>
    </r>
    <r>
      <rPr>
        <b/>
        <sz val="11"/>
        <rFont val="Calibri"/>
        <family val="2"/>
        <scheme val="minor"/>
      </rPr>
      <t xml:space="preserve">Number of programs/services that collect, disaggregate, and analyze student data
</t>
    </r>
    <r>
      <rPr>
        <sz val="8"/>
        <rFont val="Calibri"/>
        <family val="2"/>
        <scheme val="minor"/>
      </rPr>
      <t>Source: Miramar Internal Data Source</t>
    </r>
  </si>
  <si>
    <t>The data include the number of programs/services that collect, disaggregate, and analyze student data.</t>
  </si>
  <si>
    <r>
      <t>V.3.2b.</t>
    </r>
    <r>
      <rPr>
        <b/>
        <sz val="11"/>
        <rFont val="Calibri"/>
        <family val="2"/>
        <scheme val="minor"/>
      </rPr>
      <t xml:space="preserve">Number of students that participate in DEI activities/groups (equity related events, clubs/organizations, etc.)
</t>
    </r>
    <r>
      <rPr>
        <sz val="8"/>
        <rFont val="Calibri"/>
        <family val="2"/>
        <scheme val="minor"/>
      </rPr>
      <t>Source: Miramar Internal Data Source</t>
    </r>
  </si>
  <si>
    <r>
      <t>V.3.2c.</t>
    </r>
    <r>
      <rPr>
        <b/>
        <sz val="11"/>
        <rFont val="Calibri"/>
        <family val="2"/>
        <scheme val="minor"/>
      </rPr>
      <t xml:space="preserve">Number of students who access basic needs resources
</t>
    </r>
    <r>
      <rPr>
        <sz val="8"/>
        <rFont val="Calibri"/>
        <family val="2"/>
        <scheme val="minor"/>
      </rPr>
      <t>Source: Miramar Internal Data Source</t>
    </r>
  </si>
  <si>
    <r>
      <t>V.3.3a.</t>
    </r>
    <r>
      <rPr>
        <b/>
        <sz val="11"/>
        <rFont val="Calibri"/>
        <family val="2"/>
        <scheme val="minor"/>
      </rPr>
      <t xml:space="preserve">Number of faculty trained in culturally responsive instructional pedagogy
</t>
    </r>
    <r>
      <rPr>
        <sz val="8"/>
        <rFont val="Calibri"/>
        <family val="2"/>
        <scheme val="minor"/>
      </rPr>
      <t>Source: Miramar Internal Data Source</t>
    </r>
  </si>
  <si>
    <t>Goal V. Diversity, Equity, and Inclusion (DEI) - Build an environment that embraces diversity, equity, inclusion, anti-racism, and social justice for the benefit of the college community.</t>
  </si>
  <si>
    <t>I.2. Ensure that guided pathways leads to student completion that fit real-world demand.</t>
  </si>
  <si>
    <t xml:space="preserve">Strategic Direction I.1. Build and implement coherent guided pathways for students through focusing on onboarding, course, and program redesign. </t>
  </si>
  <si>
    <t>Strategic Direction I.2. Ensure that guided pathways leads to student completion that fit real-world demand.</t>
  </si>
  <si>
    <t xml:space="preserve">Strategic Direction I.3. Strengthen the connection between student learning and performance both inside and outside the classroom. </t>
  </si>
  <si>
    <t>Strategic Direction II.1. Identify resources for appropriate venues, programs, and services to support student engagement.</t>
  </si>
  <si>
    <t xml:space="preserve">Strategic Direction III.2. Strengthen the link between program review and strategic planning by focusing on student learning and performance. </t>
  </si>
  <si>
    <t>Strategic Direction IV.1. Redesign a clear, well-understood decision-making structure, process and pathway, with clear mechanisms for reviewing information, making timely decisions, and communicating information back to all college constituencies.</t>
  </si>
  <si>
    <t>Strategic Direction IV.2. Ensure that the college’s equity efforts are in alignment with the diversity and inclusion needs of the college.</t>
  </si>
  <si>
    <t>Strategic Direction IV.3. Identify current and prospective partnerships with educational institutions, business and industry, and the community at large.</t>
  </si>
  <si>
    <t>Strategic Direction V.1. Systematically update college processes, programs, and practices within a comprehensive equity framework for equity-minded practices in the workplace, the classroom, and support programs/services.</t>
  </si>
  <si>
    <t>Strategic Direction V.2. Establish comprehensive professional development for the campus community to increase capacity around and engage in equity, diversity, inclusion, social justice, and anti-racism.</t>
  </si>
  <si>
    <t>Strategic Direction II.2. Build and strengthen instructional and non-instructional programs, services, and activities that focus on elevating disproportionately impacted populations.</t>
  </si>
  <si>
    <t>Strategic Direction III.1. Systematically engage in the program review process across the college that lead to plans of action and meaningful, clear outcomes.</t>
  </si>
  <si>
    <t>III.1. Systematically engage in the program review process across the college that lead to plans of action and meaningful, clear coutcomes.</t>
  </si>
  <si>
    <t xml:space="preserve">Strategic Direction III.3. Ensure tighter alignment between program resource allocation and needs assessment in meeting student equity and success. </t>
  </si>
  <si>
    <t>III.3. Ensure tighter alignment between program resource allocation and needs assessment in meeting student equity and success.</t>
  </si>
  <si>
    <t>Strategic Direction V.3. Systematically review, develop, and incorporate equity-minded practices in: 1) culturally responsive instructional pedagogy, 2) student-centered services, and 3) recruitment, screening, and retention of employees.</t>
  </si>
  <si>
    <t>V.3. Systematically review, develop, and incorporate equity-minded practices in: 1) culturally responsive instructional pedagogy, 2) student-centered services, and 3) recruitment, screening, and retention of employees.</t>
  </si>
  <si>
    <r>
      <t xml:space="preserve">I.2.5. </t>
    </r>
    <r>
      <rPr>
        <b/>
        <sz val="11"/>
        <rFont val="Calibri"/>
        <family val="2"/>
        <scheme val="minor"/>
      </rPr>
      <t xml:space="preserve">Awards (Career Education Students)
</t>
    </r>
    <r>
      <rPr>
        <sz val="8"/>
        <rFont val="Calibri"/>
        <family val="2"/>
        <scheme val="minor"/>
      </rPr>
      <t>Source: SDCCD Information System</t>
    </r>
  </si>
  <si>
    <r>
      <t xml:space="preserve">II.1.3. </t>
    </r>
    <r>
      <rPr>
        <b/>
        <sz val="11"/>
        <rFont val="Calibri"/>
        <family val="2"/>
        <scheme val="minor"/>
      </rPr>
      <t xml:space="preserve">Number of professional development workshops and activities 
</t>
    </r>
    <r>
      <rPr>
        <sz val="8"/>
        <rFont val="Calibri"/>
        <family val="2"/>
        <scheme val="minor"/>
      </rPr>
      <t>Source: SDMC College-wide Professional Development Coordinator</t>
    </r>
  </si>
  <si>
    <t>Number of associate degrees for transfer in development.</t>
  </si>
  <si>
    <t>The data include the number/percentage of courses with ongoing assessment of learning outcomes within a 3-year cycle.</t>
  </si>
  <si>
    <t>The count of technology requests.</t>
  </si>
  <si>
    <t>Number of resource requests that have justification for using the resources to mitigate equity gaps.</t>
  </si>
  <si>
    <t>The data include the count of new courses articulated to a university major and the count of revised courses that are transferable and/or course to course articulations.</t>
  </si>
  <si>
    <t>The data include the count of revised courses that are transferable and/or course to course articulations.</t>
  </si>
  <si>
    <t>The data include the count of ADT courses that are transferable to CSUs.</t>
  </si>
  <si>
    <r>
      <t xml:space="preserve">II.1.1. </t>
    </r>
    <r>
      <rPr>
        <b/>
        <sz val="11"/>
        <rFont val="Calibri"/>
        <family val="2"/>
        <scheme val="minor"/>
      </rPr>
      <t xml:space="preserve">Number of course sections offered via all modalities (distance Ed, day-time and evening classes, and off-campus locations)
</t>
    </r>
    <r>
      <rPr>
        <sz val="8"/>
        <rFont val="Calibri"/>
        <family val="2"/>
        <scheme val="minor"/>
      </rPr>
      <t>Source: PREDD</t>
    </r>
  </si>
  <si>
    <t xml:space="preserve">The data include the number of course sections offered via all modalities (distance education, day-time and evening classes, and off-campus locations. </t>
  </si>
  <si>
    <t>External and internal funding</t>
  </si>
  <si>
    <r>
      <t xml:space="preserve">IV.3.3. </t>
    </r>
    <r>
      <rPr>
        <b/>
        <sz val="11"/>
        <rFont val="Calibri"/>
        <family val="2"/>
        <scheme val="minor"/>
      </rPr>
      <t xml:space="preserve">Number of outreach activities/programs to high schools and the community
</t>
    </r>
    <r>
      <rPr>
        <sz val="8"/>
        <rFont val="Calibri"/>
        <family val="2"/>
        <scheme val="minor"/>
      </rPr>
      <t>Source: Miramar College Internal Data Source</t>
    </r>
  </si>
  <si>
    <r>
      <t xml:space="preserve">The data include the number of outreach activities/programs to high schools and the community. </t>
    </r>
    <r>
      <rPr>
        <sz val="11"/>
        <color theme="6" tint="-0.499984740745262"/>
        <rFont val="Calibri"/>
        <family val="2"/>
        <scheme val="minor"/>
      </rPr>
      <t>Add outreach activities/programs conducted by other areas (e.g., DSPS, STEM, EOPS, etc.)</t>
    </r>
  </si>
  <si>
    <t>The data include the number of students who participated in outreach activities/programs. The number of participants of the outreach activities/programs conducted by other areas (e.g., DSPS, STEM, EOPS, etc.) is also included.</t>
  </si>
  <si>
    <r>
      <t>V.3.1b.</t>
    </r>
    <r>
      <rPr>
        <b/>
        <sz val="11"/>
        <rFont val="Calibri"/>
        <family val="2"/>
        <scheme val="minor"/>
      </rPr>
      <t xml:space="preserve">Number of programs and courses (service areas?) that have DEI-related learning outcomes (wasn't in the forefront when these outcomes were developed) (Patti to include the question in the survey)
</t>
    </r>
    <r>
      <rPr>
        <sz val="8"/>
        <rFont val="Calibri"/>
        <family val="2"/>
        <scheme val="minor"/>
      </rPr>
      <t>Source: Miramar Internal Data Source</t>
    </r>
  </si>
  <si>
    <r>
      <t>V.3.3b.</t>
    </r>
    <r>
      <rPr>
        <b/>
        <sz val="11"/>
        <rFont val="Calibri"/>
        <family val="2"/>
        <scheme val="minor"/>
      </rPr>
      <t xml:space="preserve">Climate survey results related to the workplace (pre- and post-implementation of new DEI practices)
</t>
    </r>
    <r>
      <rPr>
        <sz val="8"/>
        <rFont val="Calibri"/>
        <family val="2"/>
        <scheme val="minor"/>
      </rPr>
      <t>Source: Miramar Internal Data Source</t>
    </r>
  </si>
  <si>
    <r>
      <t xml:space="preserve">V.3.1. </t>
    </r>
    <r>
      <rPr>
        <b/>
        <sz val="11"/>
        <rFont val="Calibri"/>
        <family val="2"/>
        <scheme val="minor"/>
      </rPr>
      <t xml:space="preserve">Culturally responsive instructional pedagogy </t>
    </r>
  </si>
  <si>
    <r>
      <t xml:space="preserve">V.3.2. </t>
    </r>
    <r>
      <rPr>
        <b/>
        <sz val="11"/>
        <rFont val="Calibri"/>
        <family val="2"/>
        <scheme val="minor"/>
      </rPr>
      <t>Student-centered services</t>
    </r>
  </si>
  <si>
    <r>
      <t xml:space="preserve">V.3.3. </t>
    </r>
    <r>
      <rPr>
        <b/>
        <sz val="11"/>
        <rFont val="Calibri"/>
        <family val="2"/>
        <scheme val="minor"/>
      </rPr>
      <t>Recruitment, screening, and retention of employees</t>
    </r>
  </si>
  <si>
    <t>Creative Arts, Languages, Communications</t>
  </si>
  <si>
    <t>Climate survey results related to the workplace (pre- and post-implementation of new DEI practices</t>
  </si>
  <si>
    <t>Persistence Rate (Fall to Spring)</t>
  </si>
  <si>
    <t>Number of Associate Degree for Transfer (ADT) Awarded</t>
  </si>
  <si>
    <r>
      <t xml:space="preserve">II.1.2. </t>
    </r>
    <r>
      <rPr>
        <b/>
        <sz val="11"/>
        <rFont val="Calibri"/>
        <family val="2"/>
        <scheme val="minor"/>
      </rPr>
      <t xml:space="preserve">Number of support services by modality offered via distance Ed or off-campus locations
</t>
    </r>
    <r>
      <rPr>
        <sz val="8"/>
        <rFont val="Calibri"/>
        <family val="2"/>
        <scheme val="minor"/>
      </rPr>
      <t>Source: n/a</t>
    </r>
  </si>
  <si>
    <t>List of current partnerships with educational institutions, business and industry, advisory boards, and community-at-large (e.g., San Diego Food Bank)</t>
  </si>
  <si>
    <t>Number/percentage of programs and courses that have DEI-related learning outcomes</t>
  </si>
  <si>
    <t>Culturally responsive instructional pedagogy</t>
  </si>
  <si>
    <t>At-A-Glance Analysis
2020-2021</t>
  </si>
  <si>
    <t>BENCHMARK</t>
  </si>
  <si>
    <t>CURRENT</t>
  </si>
  <si>
    <t>I.1.1-2. Transfer Rate</t>
  </si>
  <si>
    <t>Transfer Rate is the rate of a cohort of first-time students who completed 6 units in a three year period and who attempted any English or Math course and achieved one of the outcomes: transfer to a four-year institution, attain a certificate and/or associate degree, or reach 'transfer prepared' status.</t>
  </si>
  <si>
    <t>Persistence Rate 
(fall to spring)</t>
  </si>
  <si>
    <t>93% of 
Benchmark</t>
  </si>
  <si>
    <t>I.1.1-3. Transfer Prepared Rate</t>
  </si>
  <si>
    <t>Transfer Prepared Rate includes overall transfer rate with the addition of transfer prepared rates. Students who completed 60 UC/CSU transferable units but did not transfer or obtain an associate's degree are considered transfer prepared.</t>
  </si>
  <si>
    <t>Successful Course 
Completion Rates</t>
  </si>
  <si>
    <t>I.1.2. Degrees and Certificates</t>
  </si>
  <si>
    <t>The data include a combined number of associate degrees and certificates that students were awarded by instructional programs in the year.</t>
  </si>
  <si>
    <t>92% of 
Benchmark</t>
  </si>
  <si>
    <t xml:space="preserve">Degrees and Certificates by Instructional Programs </t>
  </si>
  <si>
    <t>Benchmarks specified in the 2019 Instructional Program Review Report</t>
  </si>
  <si>
    <t>Data reported in the 2019 
Instructional Program Review Report</t>
  </si>
  <si>
    <t>I.1.4. Associate Degree for Transfer (ADT)</t>
  </si>
  <si>
    <t>number of associate degrees for transfer in development</t>
  </si>
  <si>
    <t>I.1.5a. Completion Rate for Prepared</t>
  </si>
  <si>
    <t xml:space="preserve">The data include the percentage of first-time students with a minimum of six units earned who attempted any math or English course in the first three years, and who achieved any of the following outcomes anywhere in the California community college system within six years of entry: 1) earned AA/AS or credit certificate; 2) Transferred to a four-year institution; 3) achieved 'Transfer-prepared' (successfully completed 60 UC/CSU transferrable units with a GPA of 2.0 or higher. Prepared: student's lowest course attempted in math and/or English was college level. </t>
  </si>
  <si>
    <t>I.1.5b. Completion Rate for Unprepared</t>
  </si>
  <si>
    <t xml:space="preserve">The data include the percentage of first-time students with a minimum of six units earned who attempted any math or English course in the first three years, and who achieved any of the following outcomes anywhere in the California community college system within six years of entry: 1) earned AA/AS or credit certificate; 2) Transferred to a four-year institution; 3) achieved 'Transfer-prepared' (successfully completed 60 UC/CSU transferrable units with a GPA of 2.0 or higher. Unprepared: student's lowest course attempted in math and/or English was remedial level. </t>
  </si>
  <si>
    <t>I.1.6. Career Technical Education (CTE) Rate</t>
  </si>
  <si>
    <t xml:space="preserve">The data include the percentage of students who completed a Career Technical Education course for the first-time and completed more than eight units in the subsequent three years in a single discipline, and who achieved any of the following outcomes anywhere in the California community college system within six years of entry: 1) Earned any AA/AS or credit certificate; 2) Transferred to a four-year institution; 3) Achieved 'Transfer-prepared' (successfully completed 60 UC/CSU transferable units with a GPA of 2.0 or higher. </t>
  </si>
  <si>
    <t>Number/Percentage of courses with onging assessment of learning outcomes within a 3-year cycle</t>
  </si>
  <si>
    <t>76% of 
Benchmark</t>
  </si>
  <si>
    <t>Strategy 1.2. Identify resources for appropriate programs and services to support student learning and success.</t>
  </si>
  <si>
    <r>
      <rPr>
        <u/>
        <sz val="11"/>
        <color theme="1"/>
        <rFont val="Calibri"/>
        <family val="2"/>
        <scheme val="minor"/>
      </rPr>
      <t>Indicator 2.</t>
    </r>
    <r>
      <rPr>
        <sz val="11"/>
        <color theme="1"/>
        <rFont val="Calibri"/>
        <family val="2"/>
        <scheme val="minor"/>
      </rPr>
      <t xml:space="preserve"> Programs &amp; Services</t>
    </r>
  </si>
  <si>
    <t>I.2.1. Resources - Work Experience</t>
  </si>
  <si>
    <t>I.3.4. Perception of PD in Cultural Climate Survey</t>
  </si>
  <si>
    <t xml:space="preserve">The data include the number of service learning, internships, and work experience opportunities offered. </t>
  </si>
  <si>
    <t>6f. I am given sufficient resources to succeed in my job.</t>
  </si>
  <si>
    <t>Percentage of program review reports reviewed applying the Rubric (self-reported)</t>
  </si>
  <si>
    <t>30% of Benchmark</t>
  </si>
  <si>
    <t>Program Review results specific to student learning and performance: Student Learning Outcomes (SLOs)</t>
  </si>
  <si>
    <t>78% of Benchmark</t>
  </si>
  <si>
    <t>Self-reported survey results related to Program Review performance metrics:</t>
  </si>
  <si>
    <t xml:space="preserve">I.2.2. Resources - External Funding </t>
  </si>
  <si>
    <t xml:space="preserve">The data include the number of resources initiated or supported through external funding. </t>
  </si>
  <si>
    <t>Addressed Success Rates</t>
  </si>
  <si>
    <t>84% of 
Benchmark</t>
  </si>
  <si>
    <t>Strategy 1.3. Identify faculty and staff professional development needs and resources and implement steps for their delivery of educational programs and services.</t>
  </si>
  <si>
    <r>
      <rPr>
        <u/>
        <sz val="11"/>
        <color theme="1"/>
        <rFont val="Calibri"/>
        <family val="2"/>
        <scheme val="minor"/>
      </rPr>
      <t>Indicator 4.</t>
    </r>
    <r>
      <rPr>
        <sz val="11"/>
        <color theme="1"/>
        <rFont val="Calibri"/>
        <family val="2"/>
        <scheme val="minor"/>
      </rPr>
      <t xml:space="preserve"> Professional Development</t>
    </r>
  </si>
  <si>
    <t>I.3.2. Professional Development Opportunities</t>
  </si>
  <si>
    <t xml:space="preserve">I.3.2. </t>
  </si>
  <si>
    <t>leadership academy?</t>
  </si>
  <si>
    <t>Follow up with Dan.</t>
  </si>
  <si>
    <t xml:space="preserve">The data include the number of professional development workshops and activities. </t>
  </si>
  <si>
    <r>
      <t>I.3.2.</t>
    </r>
    <r>
      <rPr>
        <sz val="11"/>
        <color rgb="FF000000"/>
        <rFont val="Calibri"/>
        <family val="2"/>
        <scheme val="minor"/>
      </rPr>
      <t xml:space="preserve"> Number of participating faculty, classified staff, and administrator’s participations</t>
    </r>
  </si>
  <si>
    <t>Addressed Retention Rates</t>
  </si>
  <si>
    <r>
      <t>o</t>
    </r>
    <r>
      <rPr>
        <sz val="7"/>
        <color rgb="FF000000"/>
        <rFont val="Times New Roman"/>
        <family val="1"/>
      </rPr>
      <t xml:space="preserve">   </t>
    </r>
    <r>
      <rPr>
        <sz val="11"/>
        <color rgb="FF000000"/>
        <rFont val="Calibri"/>
        <family val="2"/>
        <scheme val="minor"/>
      </rPr>
      <t xml:space="preserve">I have not been collecting information as to which attendees are faculty, classified, or administrators.  This has not been done in the past, and since only faculty can sign up for Flex Activities, it would be difficult to obtain this information.  </t>
    </r>
  </si>
  <si>
    <r>
      <t>o</t>
    </r>
    <r>
      <rPr>
        <sz val="7"/>
        <color rgb="FF000000"/>
        <rFont val="Times New Roman"/>
        <family val="1"/>
      </rPr>
      <t xml:space="preserve">   </t>
    </r>
    <r>
      <rPr>
        <sz val="11"/>
        <color rgb="FF000000"/>
        <rFont val="Calibri"/>
        <family val="2"/>
        <scheme val="minor"/>
      </rPr>
      <t>70 attended the Student Panel/Group Discussion Activity at Convocation.</t>
    </r>
  </si>
  <si>
    <t xml:space="preserve">Of 14 workshops/activities offered so far, 42 have attended.  </t>
  </si>
  <si>
    <r>
      <t>I.3.3. Employee Participation</t>
    </r>
    <r>
      <rPr>
        <b/>
        <sz val="11"/>
        <color rgb="FFFF0000"/>
        <rFont val="Calibri"/>
        <family val="2"/>
        <scheme val="minor"/>
      </rPr>
      <t xml:space="preserve"> </t>
    </r>
  </si>
  <si>
    <r>
      <t>·</t>
    </r>
    <r>
      <rPr>
        <sz val="7"/>
        <color rgb="FF000000"/>
        <rFont val="Times New Roman"/>
        <family val="1"/>
      </rPr>
      <t xml:space="preserve">         </t>
    </r>
    <r>
      <rPr>
        <sz val="11"/>
        <color rgb="FF000000"/>
        <rFont val="Calibri"/>
        <family val="2"/>
        <scheme val="minor"/>
      </rPr>
      <t>I included the Student Panel and Group Discussions from Convocation as one of the professional development activities.  86% of survey respondents either agreed or strongly agreed that the activities were effective in advancing the campus’s professional development.</t>
    </r>
  </si>
  <si>
    <t xml:space="preserve">The data include the duplicated count of participating faculty, classified staff, and administrator's participations. </t>
  </si>
  <si>
    <t xml:space="preserve"> </t>
  </si>
  <si>
    <t>Addressed Persistence Rates</t>
  </si>
  <si>
    <t>77% of 
Benchmark</t>
  </si>
  <si>
    <r>
      <t>·</t>
    </r>
    <r>
      <rPr>
        <sz val="7"/>
        <color rgb="FF000000"/>
        <rFont val="Times New Roman"/>
        <family val="1"/>
      </rPr>
      <t xml:space="preserve">         </t>
    </r>
    <r>
      <rPr>
        <sz val="11"/>
        <color rgb="FF000000"/>
        <rFont val="Calibri"/>
        <family val="2"/>
        <scheme val="minor"/>
      </rPr>
      <t>Surveys for other activities have been somewhat slow coming in.  Results for the following survey questions:</t>
    </r>
  </si>
  <si>
    <r>
      <t>o</t>
    </r>
    <r>
      <rPr>
        <sz val="7"/>
        <color rgb="FF000000"/>
        <rFont val="Times New Roman"/>
        <family val="1"/>
      </rPr>
      <t xml:space="preserve">   </t>
    </r>
    <r>
      <rPr>
        <sz val="11"/>
        <color rgb="FF000000"/>
        <rFont val="Calibri"/>
        <family val="2"/>
        <scheme val="minor"/>
      </rPr>
      <t>“Were the presentation topics informative?” All respondents answered yes.</t>
    </r>
  </si>
  <si>
    <r>
      <t>o</t>
    </r>
    <r>
      <rPr>
        <sz val="7"/>
        <color rgb="FF000000"/>
        <rFont val="Times New Roman"/>
        <family val="1"/>
      </rPr>
      <t xml:space="preserve">   </t>
    </r>
    <r>
      <rPr>
        <sz val="11"/>
        <color rgb="FF000000"/>
        <rFont val="Calibri"/>
        <family val="2"/>
        <scheme val="minor"/>
      </rPr>
      <t>“Would you recommend this activity to others?” The vast majority of respondents answered yes with the remainder answering probably.</t>
    </r>
  </si>
  <si>
    <t>I.3.4. Employee Perception of Professional Development</t>
  </si>
  <si>
    <r>
      <t>o</t>
    </r>
    <r>
      <rPr>
        <sz val="7"/>
        <color rgb="FF000000"/>
        <rFont val="Times New Roman"/>
        <family val="1"/>
      </rPr>
      <t xml:space="preserve">   </t>
    </r>
    <r>
      <rPr>
        <sz val="11"/>
        <color rgb="FF000000"/>
        <rFont val="Calibri"/>
        <family val="2"/>
        <scheme val="minor"/>
      </rPr>
      <t>“What is your overall evaluation of the workshop?”  All respondents answered either Extremely Helpful (this was by far the majority) or Very Helpful</t>
    </r>
  </si>
  <si>
    <t>Addressed Transfer Volume &amp; Rates</t>
  </si>
  <si>
    <t>90% of 
Benchmark</t>
  </si>
  <si>
    <t>6e. There are equal opportunities for professional advancement at this campus.</t>
  </si>
  <si>
    <t>6b. This campus provides all employees adequate opportunities for continued professional training and development.</t>
  </si>
  <si>
    <t>Goal II. Deliver educational programs and services that are responsive to change and support student learning and success.</t>
  </si>
  <si>
    <t>Strategy 2.1. Identify current and future student needs of formats and locations for educational programs and services.</t>
  </si>
  <si>
    <r>
      <rPr>
        <u/>
        <sz val="11"/>
        <color theme="1"/>
        <rFont val="Calibri"/>
        <family val="2"/>
        <scheme val="minor"/>
      </rPr>
      <t>Indicator 5.</t>
    </r>
    <r>
      <rPr>
        <sz val="11"/>
        <color theme="1"/>
        <rFont val="Calibri"/>
        <family val="2"/>
        <scheme val="minor"/>
      </rPr>
      <t xml:space="preserve"> Enrollment and Services Management</t>
    </r>
  </si>
  <si>
    <t>Goal III progress:</t>
  </si>
  <si>
    <t>Goal II. Engagement - Enhance the college experience by providing student-centered programs, services, and activities that close achievement gaps, engage students, and remove barriers to their success.</t>
  </si>
  <si>
    <t>Goal IV progress:</t>
  </si>
  <si>
    <t>Goal V progress:</t>
  </si>
  <si>
    <t>Student Equity Plan (SEP) Indicators (2022)</t>
  </si>
  <si>
    <t>(Pending implementation of Academic &amp; Career Pathways)</t>
  </si>
  <si>
    <t>The data include the number/percentage of instructioanl programs with ongoing assessment of learning outcomes within a 3-year cycle. The non-instructional programs (including Career Services), Interdisciplinary Studies, and Honors are usually the outliers (for varying reasons), hence excluded.</t>
  </si>
  <si>
    <t xml:space="preserve">The data include program review results specific to service unit outcomes. </t>
  </si>
  <si>
    <t>Pending implementation of new governance structure.</t>
  </si>
  <si>
    <t>Pending implementation of new goverance structure and DEI practices.</t>
  </si>
  <si>
    <t>Pending implementation of new DEI practices.</t>
  </si>
  <si>
    <t>Pending implementation of basic needs practices.</t>
  </si>
  <si>
    <r>
      <t>II.2.2.</t>
    </r>
    <r>
      <rPr>
        <b/>
        <sz val="11"/>
        <rFont val="Calibri"/>
        <family val="2"/>
        <scheme val="minor"/>
      </rPr>
      <t xml:space="preserve">Student Equity Plan (SEP) Indicators (2022)
</t>
    </r>
    <r>
      <rPr>
        <sz val="8"/>
        <rFont val="Calibri"/>
        <family val="2"/>
        <scheme val="minor"/>
      </rPr>
      <t>Source: 2022 SEP</t>
    </r>
  </si>
  <si>
    <t>The data include the number of support services by modality offered via distance education or off-campus locations.</t>
  </si>
  <si>
    <r>
      <t xml:space="preserve">                            KPI Scorecard 6-year Trend Analysis 
              Point of Comparison: </t>
    </r>
    <r>
      <rPr>
        <b/>
        <sz val="18"/>
        <color rgb="FF00727D"/>
        <rFont val="Calibri"/>
        <family val="2"/>
        <scheme val="minor"/>
      </rPr>
      <t>Aspirational Benchmark</t>
    </r>
  </si>
  <si>
    <t>Program Learning Outcomes (PLOs)</t>
  </si>
  <si>
    <t>The percentage of students, unduplicated by headcount, who enroll again in a spring term at SDCCD after having taken a course at Miramar College in a prior fall term.</t>
  </si>
  <si>
    <t>The data include the number of faculty trained in culturally responsive instructional pedagogy (e.g., FLOC, DECC, Guided Pathways, etc.).</t>
  </si>
  <si>
    <r>
      <t xml:space="preserve">IV.3.4. </t>
    </r>
    <r>
      <rPr>
        <b/>
        <sz val="11"/>
        <rFont val="Calibri"/>
        <family val="2"/>
        <scheme val="minor"/>
      </rPr>
      <t>Impact/effectiveness of the outreach activities/programs</t>
    </r>
  </si>
  <si>
    <t>Goal I progress:</t>
  </si>
  <si>
    <t>Goal II progress:</t>
  </si>
  <si>
    <t>Goal IV. Relationship Cultivation - Build and sustain a college culture that strengthens participatory governance, diversity, inclusion, and community partnerships.</t>
  </si>
  <si>
    <t>Crosswalk to the Strategic Plan and Operational Definition
Fall 2020 - Fall 2027</t>
  </si>
  <si>
    <r>
      <t xml:space="preserve">                                                                                                 </t>
    </r>
    <r>
      <rPr>
        <b/>
        <sz val="24"/>
        <color rgb="FF00727D"/>
        <rFont val="Calibri"/>
        <family val="2"/>
        <scheme val="minor"/>
      </rPr>
      <t xml:space="preserve"> Introduction</t>
    </r>
    <r>
      <rPr>
        <sz val="11"/>
        <color theme="1"/>
        <rFont val="Calibri"/>
        <family val="2"/>
        <scheme val="minor"/>
      </rPr>
      <t xml:space="preserve">
The Strategic Plan Assessment Scorecard (SPAS) was developed based on the Balanced Scorecard (BSC) (Kaplan &amp; Norton, 1992) methodology. The BSC is a measurement and strategic management tool designed to translate the mission statement and strategic goals into specific, measurable benchmarks. It helps define and measure institutional effectiveness; as well as enhances the existing planning infrastructure. The present SPAS (2022-2023) is an update of the SPAS (2017-2018) that intends to respond to the following questions:
1. How is San Diego Miramar College meeting its mission?
2. How do we measure our success?
3. How do we build on our success? 
</t>
    </r>
    <r>
      <rPr>
        <b/>
        <sz val="11"/>
        <color rgb="FF00727D"/>
        <rFont val="Calibri"/>
        <family val="2"/>
        <scheme val="minor"/>
      </rPr>
      <t>How is the College meeting its mission?</t>
    </r>
    <r>
      <rPr>
        <sz val="11"/>
        <color theme="1"/>
        <rFont val="Calibri"/>
        <family val="2"/>
        <scheme val="minor"/>
      </rPr>
      <t xml:space="preserve">
</t>
    </r>
    <r>
      <rPr>
        <sz val="11"/>
        <color theme="8" tint="-0.499984740745262"/>
        <rFont val="Calibri"/>
        <family val="2"/>
        <scheme val="minor"/>
      </rPr>
      <t>San Diego Miramar College’s mission is to prepare students to succeed by providing quality instruction and services in an environment that supports and promotes success, diversity, inclusion, and equity with innovative programs and partnerships to facilitate student completion for degrees/certificates, transfer, workforce training, and/or career advancement.</t>
    </r>
    <r>
      <rPr>
        <sz val="11"/>
        <color theme="1"/>
        <rFont val="Calibri"/>
        <family val="2"/>
        <scheme val="minor"/>
      </rPr>
      <t xml:space="preserve"> The College develops strategic goals and design and implement activities to meet its mission.  During 2020-2021, the College updated its mission statement review cycle and developed the 2020-2027 Strategic Plan to translate the College mission into five general goals and 14 strategic directions. A total of </t>
    </r>
    <r>
      <rPr>
        <sz val="11"/>
        <color rgb="FF0070C0"/>
        <rFont val="Calibri"/>
        <family val="2"/>
        <scheme val="minor"/>
      </rPr>
      <t>52</t>
    </r>
    <r>
      <rPr>
        <sz val="11"/>
        <color theme="1"/>
        <rFont val="Calibri"/>
        <family val="2"/>
        <scheme val="minor"/>
      </rPr>
      <t xml:space="preserve"> measures were identified to show progress towards the goals.
</t>
    </r>
    <r>
      <rPr>
        <b/>
        <sz val="11"/>
        <color rgb="FF00727D"/>
        <rFont val="Calibri"/>
        <family val="2"/>
        <scheme val="minor"/>
      </rPr>
      <t>How do we measure our success?</t>
    </r>
    <r>
      <rPr>
        <sz val="11"/>
        <color theme="1"/>
        <rFont val="Calibri"/>
        <family val="2"/>
        <scheme val="minor"/>
      </rPr>
      <t xml:space="preserve">
Upon the completion of the Fall 2020 – Spring 2027 Strategic Plan, the Planning, Institutional Effectiveness &amp; Research Committee (PIERC) charged, through the governance process, the Office of Planning, Research and Institutional Effectiveness (PRIE) to collect and analyze available data for the </t>
    </r>
    <r>
      <rPr>
        <sz val="11"/>
        <color rgb="FF0070C0"/>
        <rFont val="Calibri"/>
        <family val="2"/>
        <scheme val="minor"/>
      </rPr>
      <t xml:space="preserve">52 </t>
    </r>
    <r>
      <rPr>
        <sz val="11"/>
        <color theme="1"/>
        <rFont val="Calibri"/>
        <family val="2"/>
        <scheme val="minor"/>
      </rPr>
      <t xml:space="preserve">measures. The PIERC further established a comprehensive set of benchmarks to measure the College’s progress in meeting its mission. For each of the measures, the PIERC reviewed the data and took into consideration the major trends, impact factors, and comparison points to set benchmarks. The benchmarks include both floor benchmarks (institutional-set standards) and aspirational goals. The comparison between the current measures and the benchmarks reveals how well the College is performing under each Key Performance Indicator (KPI) and how effectively the College has implemented the strategies moving towards achieving its goals.
</t>
    </r>
    <r>
      <rPr>
        <b/>
        <sz val="11"/>
        <color rgb="FF00727D"/>
        <rFont val="Calibri"/>
        <family val="2"/>
        <scheme val="minor"/>
      </rPr>
      <t>How do we build on our success?</t>
    </r>
    <r>
      <rPr>
        <sz val="11"/>
        <color theme="1"/>
        <rFont val="Calibri"/>
        <family val="2"/>
        <scheme val="minor"/>
      </rPr>
      <t xml:space="preserve">
The current SPAS (2022-23) provides a single year snapshot (i.e., 2020-2021) as well as a six-year trend analysis (2015/16 – 2020/21). Divisions, Schools, and departments/units can identify areas that either need to sustain its current success (floor benchmarks) or address improvement (aspirational benchmarks), dialogue about how to address the improvement via a structured inquiry process, and adjust the goals and activities to form action plans. The action plans are intended to initiate a new cycle of inquiry, data collection, and evaluation; and the findings will be recorded in the next iteration of the Main and Functional plans. 
Kaplan, R. S. and D.P. Norton (1992) The Balanced Scorecard: Measures that Drive Performance, Harvard Business Review, (January-February): 71-79.
</t>
    </r>
  </si>
  <si>
    <t>please see note below</t>
  </si>
  <si>
    <t>Floor: Lowest Value
Aspirational: 6-year Average</t>
  </si>
  <si>
    <t>Floor: Lowest Value
Aspirational: 6-year Average + 0.5 Standard Deviation</t>
  </si>
  <si>
    <t>Floor: Lowest Value
Aspirational: 2-year Average</t>
  </si>
  <si>
    <t>TBD</t>
  </si>
  <si>
    <t>See 2022-2023 Student Equity Plan.</t>
  </si>
  <si>
    <t>Health Sciences</t>
  </si>
  <si>
    <t>Public Safety</t>
  </si>
  <si>
    <t>no data</t>
  </si>
  <si>
    <r>
      <rPr>
        <i/>
        <sz val="9"/>
        <color theme="1"/>
        <rFont val="Calibri"/>
        <family val="2"/>
        <scheme val="minor"/>
      </rPr>
      <t>Note</t>
    </r>
    <r>
      <rPr>
        <sz val="9"/>
        <color theme="1"/>
        <rFont val="Calibri"/>
        <family val="2"/>
        <scheme val="minor"/>
      </rPr>
      <t>. no data - Data are non-existent at the time this Scorecard was compiled.</t>
    </r>
  </si>
  <si>
    <r>
      <rPr>
        <sz val="11"/>
        <color rgb="FF00727D"/>
        <rFont val="Calibri"/>
        <family val="2"/>
        <scheme val="minor"/>
      </rPr>
      <t>Priority #2</t>
    </r>
    <r>
      <rPr>
        <sz val="11"/>
        <color theme="1"/>
        <rFont val="Calibri"/>
        <family val="2"/>
        <scheme val="minor"/>
      </rPr>
      <t>: To review, plan and implement DEI across the college.</t>
    </r>
  </si>
  <si>
    <r>
      <rPr>
        <sz val="11"/>
        <color rgb="FF00727D"/>
        <rFont val="Calibri"/>
        <family val="2"/>
        <scheme val="minor"/>
      </rPr>
      <t>Priority #3</t>
    </r>
    <r>
      <rPr>
        <sz val="11"/>
        <color theme="1"/>
        <rFont val="Calibri"/>
        <family val="2"/>
        <scheme val="minor"/>
      </rPr>
      <t>: To evaluate and revise the implementation of the college's governance processes and structure.</t>
    </r>
  </si>
  <si>
    <r>
      <rPr>
        <sz val="11"/>
        <color rgb="FF00727D"/>
        <rFont val="Calibri"/>
        <family val="2"/>
        <scheme val="minor"/>
      </rPr>
      <t>Priority #4</t>
    </r>
    <r>
      <rPr>
        <sz val="11"/>
        <color theme="1"/>
        <rFont val="Calibri"/>
        <family val="2"/>
        <scheme val="minor"/>
      </rPr>
      <t>: To increase degrees/certificates awarded across DI groups.</t>
    </r>
  </si>
  <si>
    <r>
      <rPr>
        <sz val="11"/>
        <color rgb="FF00727D"/>
        <rFont val="Calibri"/>
        <family val="2"/>
        <scheme val="minor"/>
      </rPr>
      <t>Priority #5</t>
    </r>
    <r>
      <rPr>
        <sz val="11"/>
        <color theme="1"/>
        <rFont val="Calibri"/>
        <family val="2"/>
        <scheme val="minor"/>
      </rPr>
      <t>: To increase transfer volume across DI groups.</t>
    </r>
  </si>
  <si>
    <r>
      <rPr>
        <sz val="11"/>
        <color rgb="FF00727D"/>
        <rFont val="Calibri"/>
        <family val="2"/>
        <scheme val="minor"/>
      </rPr>
      <t>Priority #6</t>
    </r>
    <r>
      <rPr>
        <sz val="11"/>
        <color theme="1"/>
        <rFont val="Calibri"/>
        <family val="2"/>
        <scheme val="minor"/>
      </rPr>
      <t xml:space="preserve">: To enhance the quality of program review across the college. </t>
    </r>
  </si>
  <si>
    <r>
      <t xml:space="preserve">The PIER analyzed the data, identified gaps in meeting institution-set standards, and determined the following </t>
    </r>
    <r>
      <rPr>
        <sz val="11"/>
        <color rgb="FF00727D"/>
        <rFont val="Calibri"/>
        <family val="2"/>
        <scheme val="minor"/>
      </rPr>
      <t xml:space="preserve">six </t>
    </r>
    <r>
      <rPr>
        <sz val="11"/>
        <color theme="1"/>
        <rFont val="Calibri"/>
        <family val="2"/>
        <scheme val="minor"/>
      </rPr>
      <t>priorities for institutional planning for the remainder of the Strategic Plan cycle:</t>
    </r>
  </si>
  <si>
    <t>Number of courses offered via all modalities (distance Ed, day-time and evening classes, and off-campus locations)</t>
  </si>
  <si>
    <t xml:space="preserve">Faculty Recommendation: To review, plan and implement Student-centered Pathways across the college.  </t>
  </si>
  <si>
    <r>
      <rPr>
        <sz val="11"/>
        <color rgb="FF00727D"/>
        <rFont val="Calibri"/>
        <family val="2"/>
        <scheme val="minor"/>
      </rPr>
      <t>Priority #1</t>
    </r>
    <r>
      <rPr>
        <sz val="11"/>
        <color theme="1"/>
        <rFont val="Calibri"/>
        <family val="2"/>
        <scheme val="minor"/>
      </rPr>
      <t xml:space="preserve">: To review, plan and implement Guided Pathways across the college.  </t>
    </r>
  </si>
  <si>
    <t xml:space="preserve">Faculty Recommendation: To ensure a comprehensive  program review process across the college that helps enhance programs and services offered to students. </t>
  </si>
  <si>
    <r>
      <rPr>
        <i/>
        <sz val="11"/>
        <color theme="4" tint="-0.249977111117893"/>
        <rFont val="Calibri"/>
        <family val="2"/>
        <scheme val="minor"/>
      </rPr>
      <t>Note.</t>
    </r>
    <r>
      <rPr>
        <sz val="11"/>
        <color theme="4" tint="-0.249977111117893"/>
        <rFont val="Calibri"/>
        <family val="2"/>
        <scheme val="minor"/>
      </rPr>
      <t xml:space="preserve"> Goals II, IV, and V have specific data/benchmarks found in other plans or data are not available/accessible at time.  Furthermore, please note that there are specific entities that will provide leadership over the implementation of collegewide priorities.  For example, College Council will oversee the governance process/structure updates as part of Goal 4. Also, the LEAD Office will have a major role in the implementation of DEI efforts across the college for Goals 5.   Finally, the Student Affairs Office will have a major role in the implementation of Student Engagement efforts across the college for Goal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</si>
</sst>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x14ac:knownFonts="1">
    <font>
      <sz val="11"/>
      <color theme="1"/>
      <name val="Calibri"/>
      <family val="2"/>
      <scheme val="minor"/>
    </font>
    <font>
      <sz val="11"/>
      <color theme="1"/>
      <name val="Calibri"/>
      <family val="2"/>
      <scheme val="minor"/>
    </font>
    <font>
      <b/>
      <sz val="12"/>
      <color theme="0"/>
      <name val="Calibri"/>
      <family val="2"/>
      <scheme val="minor"/>
    </font>
    <font>
      <sz val="1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sz val="1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8"/>
      <color theme="1"/>
      <name val="Calibri"/>
      <family val="2"/>
      <scheme val="minor"/>
    </font>
    <font>
      <b/>
      <sz val="18"/>
      <color rgb="FF00727D"/>
      <name val="Calibri"/>
      <family val="2"/>
      <scheme val="minor"/>
    </font>
    <font>
      <sz val="12"/>
      <color rgb="FFFF0000"/>
      <name val="Calibri"/>
      <family val="2"/>
      <scheme val="minor"/>
    </font>
    <font>
      <strike/>
      <sz val="11"/>
      <color theme="1"/>
      <name val="Calibri"/>
      <family val="2"/>
      <scheme val="minor"/>
    </font>
    <font>
      <strike/>
      <sz val="12"/>
      <name val="Calibri"/>
      <family val="2"/>
      <scheme val="minor"/>
    </font>
    <font>
      <sz val="11"/>
      <color theme="4"/>
      <name val="Calibri"/>
      <family val="2"/>
      <scheme val="minor"/>
    </font>
    <font>
      <b/>
      <sz val="24"/>
      <color rgb="FF00727D"/>
      <name val="Calibri"/>
      <family val="2"/>
      <scheme val="minor"/>
    </font>
    <font>
      <b/>
      <sz val="11"/>
      <color rgb="FF00727D"/>
      <name val="Calibri"/>
      <family val="2"/>
      <scheme val="minor"/>
    </font>
    <font>
      <b/>
      <sz val="14"/>
      <color theme="0"/>
      <name val="Calibri"/>
      <family val="2"/>
      <scheme val="minor"/>
    </font>
    <font>
      <b/>
      <sz val="12"/>
      <name val="Calibri"/>
      <family val="2"/>
      <scheme val="minor"/>
    </font>
    <font>
      <sz val="8"/>
      <name val="Calibri"/>
      <family val="2"/>
      <scheme val="minor"/>
    </font>
    <font>
      <sz val="11"/>
      <color theme="6" tint="-0.499984740745262"/>
      <name val="Calibri"/>
      <family val="2"/>
      <scheme val="minor"/>
    </font>
    <font>
      <sz val="11"/>
      <color rgb="FFFF0000"/>
      <name val="Calibri"/>
      <family val="2"/>
      <scheme val="minor"/>
    </font>
    <font>
      <b/>
      <sz val="18"/>
      <color theme="3" tint="0.39997558519241921"/>
      <name val="Calibri"/>
      <family val="2"/>
      <scheme val="minor"/>
    </font>
    <font>
      <sz val="18"/>
      <color theme="3" tint="-0.249977111117893"/>
      <name val="Calibri"/>
      <family val="2"/>
      <scheme val="minor"/>
    </font>
    <font>
      <u/>
      <sz val="11"/>
      <color theme="1"/>
      <name val="Calibri"/>
      <family val="2"/>
      <scheme val="minor"/>
    </font>
    <font>
      <b/>
      <sz val="11"/>
      <color rgb="FF0070C0"/>
      <name val="Calibri"/>
      <family val="2"/>
      <scheme val="minor"/>
    </font>
    <font>
      <sz val="10"/>
      <color rgb="FF0070C0"/>
      <name val="Calibri"/>
      <family val="2"/>
      <scheme val="minor"/>
    </font>
    <font>
      <b/>
      <sz val="11"/>
      <color rgb="FF000000"/>
      <name val="Courier New"/>
      <family val="3"/>
    </font>
    <font>
      <b/>
      <sz val="11"/>
      <color rgb="FF000000"/>
      <name val="Calibri"/>
      <family val="2"/>
      <scheme val="minor"/>
    </font>
    <font>
      <sz val="11"/>
      <color rgb="FF000000"/>
      <name val="Calibri"/>
      <family val="2"/>
      <scheme val="minor"/>
    </font>
    <font>
      <sz val="11"/>
      <color rgb="FF000000"/>
      <name val="Courier New"/>
      <family val="3"/>
    </font>
    <font>
      <sz val="7"/>
      <color rgb="FF000000"/>
      <name val="Times New Roman"/>
      <family val="1"/>
    </font>
    <font>
      <b/>
      <sz val="11"/>
      <color rgb="FFFF0000"/>
      <name val="Calibri"/>
      <family val="2"/>
      <scheme val="minor"/>
    </font>
    <font>
      <sz val="11"/>
      <color rgb="FF000000"/>
      <name val="Symbol"/>
      <family val="1"/>
      <charset val="2"/>
    </font>
    <font>
      <sz val="11"/>
      <color rgb="FF0070C0"/>
      <name val="Calibri"/>
      <family val="2"/>
      <scheme val="minor"/>
    </font>
    <font>
      <sz val="9"/>
      <color theme="1"/>
      <name val="Calibri"/>
      <family val="2"/>
      <scheme val="minor"/>
    </font>
    <font>
      <i/>
      <sz val="9"/>
      <color theme="1"/>
      <name val="Calibri"/>
      <family val="2"/>
      <scheme val="minor"/>
    </font>
    <font>
      <i/>
      <sz val="11"/>
      <name val="Calibri"/>
      <family val="2"/>
      <scheme val="minor"/>
    </font>
    <font>
      <sz val="11"/>
      <color theme="4" tint="-0.249977111117893"/>
      <name val="Calibri"/>
      <family val="2"/>
      <scheme val="minor"/>
    </font>
    <font>
      <i/>
      <sz val="11"/>
      <color theme="4" tint="-0.249977111117893"/>
      <name val="Calibri"/>
      <family val="2"/>
      <scheme val="minor"/>
    </font>
    <font>
      <sz val="11"/>
      <color theme="8" tint="-0.499984740745262"/>
      <name val="Calibri"/>
      <family val="2"/>
      <scheme val="minor"/>
    </font>
    <font>
      <sz val="18"/>
      <color theme="0" tint="-0.499984740745262"/>
      <name val="Calibri"/>
      <family val="2"/>
      <scheme val="minor"/>
    </font>
    <font>
      <b/>
      <sz val="14"/>
      <color theme="8" tint="-0.499984740745262"/>
      <name val="Calibri"/>
      <family val="2"/>
      <scheme val="minor"/>
    </font>
    <font>
      <sz val="11"/>
      <color rgb="FF00727D"/>
      <name val="Calibri"/>
      <family val="2"/>
      <scheme val="minor"/>
    </font>
  </fonts>
  <fills count="15">
    <fill>
      <patternFill patternType="none"/>
    </fill>
    <fill>
      <patternFill patternType="gray125"/>
    </fill>
    <fill>
      <patternFill patternType="solid">
        <fgColor rgb="FF00727D"/>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0" tint="-0.14999847407452621"/>
        <bgColor indexed="64"/>
      </patternFill>
    </fill>
    <fill>
      <patternFill patternType="solid">
        <fgColor indexed="65"/>
        <bgColor theme="0"/>
      </patternFill>
    </fill>
    <fill>
      <patternFill patternType="solid">
        <fgColor rgb="FF00727D"/>
        <bgColor theme="0"/>
      </patternFill>
    </fill>
    <fill>
      <patternFill patternType="solid">
        <fgColor rgb="FFFFFF00"/>
        <bgColor theme="0"/>
      </patternFill>
    </fill>
    <fill>
      <patternFill patternType="solid">
        <fgColor theme="0" tint="-0.14999847407452621"/>
        <bgColor theme="0"/>
      </patternFill>
    </fill>
    <fill>
      <patternFill patternType="solid">
        <fgColor theme="0"/>
        <bgColor theme="0"/>
      </patternFill>
    </fill>
    <fill>
      <patternFill patternType="solid">
        <fgColor rgb="FF92D050"/>
        <bgColor theme="0"/>
      </patternFill>
    </fill>
    <fill>
      <patternFill patternType="solid">
        <fgColor theme="7" tint="0.39997558519241921"/>
        <bgColor indexed="64"/>
      </patternFill>
    </fill>
    <fill>
      <patternFill patternType="solid">
        <fgColor theme="9" tint="0.59999389629810485"/>
        <bgColor theme="0"/>
      </patternFill>
    </fill>
  </fills>
  <borders count="17">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hair">
        <color auto="1"/>
      </top>
      <bottom style="hair">
        <color auto="1"/>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86">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wrapText="1"/>
    </xf>
    <xf numFmtId="3" fontId="0" fillId="0" borderId="2" xfId="0" applyNumberFormat="1" applyBorder="1" applyAlignment="1">
      <alignment horizontal="center" vertical="center"/>
    </xf>
    <xf numFmtId="9" fontId="0" fillId="0" borderId="2" xfId="1" applyFont="1" applyBorder="1" applyAlignment="1">
      <alignment horizontal="center" vertical="center"/>
    </xf>
    <xf numFmtId="0" fontId="3" fillId="4" borderId="2" xfId="0" applyNumberFormat="1" applyFont="1" applyFill="1" applyBorder="1" applyAlignment="1">
      <alignment horizontal="center" vertical="center"/>
    </xf>
    <xf numFmtId="0" fontId="3" fillId="4" borderId="2" xfId="0" applyNumberFormat="1" applyFont="1" applyFill="1" applyBorder="1" applyAlignment="1">
      <alignment horizontal="center" vertical="center" wrapText="1"/>
    </xf>
    <xf numFmtId="0" fontId="0" fillId="0" borderId="2" xfId="0" applyBorder="1"/>
    <xf numFmtId="0" fontId="0" fillId="0" borderId="2" xfId="0" applyBorder="1" applyAlignment="1">
      <alignment horizontal="center"/>
    </xf>
    <xf numFmtId="0" fontId="5" fillId="5" borderId="2" xfId="0" applyFont="1" applyFill="1" applyBorder="1"/>
    <xf numFmtId="0" fontId="5" fillId="5" borderId="2" xfId="0" applyFont="1" applyFill="1" applyBorder="1" applyAlignment="1">
      <alignment horizontal="center"/>
    </xf>
    <xf numFmtId="3" fontId="0" fillId="0" borderId="2" xfId="0" applyNumberFormat="1" applyBorder="1" applyAlignment="1">
      <alignment horizontal="center"/>
    </xf>
    <xf numFmtId="9" fontId="0" fillId="0" borderId="0" xfId="1" applyFont="1"/>
    <xf numFmtId="1" fontId="2" fillId="2" borderId="1" xfId="0" applyNumberFormat="1" applyFont="1" applyFill="1" applyBorder="1" applyAlignment="1">
      <alignment horizontal="center" vertical="center" wrapText="1"/>
    </xf>
    <xf numFmtId="0" fontId="0" fillId="0" borderId="0" xfId="0" applyAlignment="1">
      <alignment horizontal="center"/>
    </xf>
    <xf numFmtId="0" fontId="2" fillId="2" borderId="2" xfId="0" applyFont="1" applyFill="1" applyBorder="1" applyAlignment="1">
      <alignment horizontal="center" vertical="center"/>
    </xf>
    <xf numFmtId="164" fontId="0" fillId="0" borderId="2" xfId="1" applyNumberFormat="1" applyFont="1" applyBorder="1" applyAlignment="1">
      <alignment horizontal="center"/>
    </xf>
    <xf numFmtId="164" fontId="0" fillId="0" borderId="2" xfId="0" applyNumberFormat="1" applyBorder="1" applyAlignment="1">
      <alignment horizontal="center"/>
    </xf>
    <xf numFmtId="9" fontId="0" fillId="0" borderId="2" xfId="1" applyFont="1" applyBorder="1" applyAlignment="1">
      <alignment horizontal="center"/>
    </xf>
    <xf numFmtId="9" fontId="0" fillId="0" borderId="2" xfId="0" applyNumberFormat="1" applyBorder="1" applyAlignment="1">
      <alignment horizont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Alignment="1">
      <alignment horizontal="center"/>
    </xf>
    <xf numFmtId="0" fontId="10" fillId="0" borderId="0" xfId="0" applyFont="1"/>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0" fillId="0" borderId="0" xfId="0" applyFill="1"/>
    <xf numFmtId="0" fontId="2" fillId="0" borderId="2" xfId="0" applyFont="1" applyFill="1" applyBorder="1" applyAlignment="1">
      <alignment horizontal="center" vertical="center"/>
    </xf>
    <xf numFmtId="0" fontId="0" fillId="0" borderId="2" xfId="0" applyBorder="1" applyAlignment="1">
      <alignment horizontal="center" vertical="center"/>
    </xf>
    <xf numFmtId="3" fontId="0" fillId="3" borderId="2" xfId="0" applyNumberFormat="1" applyFill="1" applyBorder="1" applyAlignment="1">
      <alignment horizontal="center" vertical="center"/>
    </xf>
    <xf numFmtId="1" fontId="11" fillId="0" borderId="2" xfId="0" applyNumberFormat="1" applyFont="1" applyFill="1" applyBorder="1" applyAlignment="1">
      <alignment horizontal="center" vertical="center" wrapText="1"/>
    </xf>
    <xf numFmtId="9" fontId="11" fillId="0" borderId="2" xfId="1" applyFont="1" applyFill="1" applyBorder="1" applyAlignment="1">
      <alignment horizontal="center" vertical="center" wrapText="1"/>
    </xf>
    <xf numFmtId="9" fontId="0" fillId="3" borderId="2" xfId="0" applyNumberFormat="1" applyFill="1" applyBorder="1" applyAlignment="1">
      <alignment horizontal="center" vertical="center"/>
    </xf>
    <xf numFmtId="0" fontId="0" fillId="3" borderId="2" xfId="0" applyFill="1" applyBorder="1" applyAlignment="1">
      <alignment horizontal="center" vertical="center"/>
    </xf>
    <xf numFmtId="3"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9" fontId="11" fillId="0" borderId="2" xfId="1" applyFont="1" applyFill="1" applyBorder="1" applyAlignment="1">
      <alignment horizontal="center" vertical="center"/>
    </xf>
    <xf numFmtId="9" fontId="0" fillId="3" borderId="2" xfId="1" applyFont="1" applyFill="1" applyBorder="1" applyAlignment="1">
      <alignment horizontal="center" vertical="center"/>
    </xf>
    <xf numFmtId="0" fontId="0" fillId="3" borderId="2" xfId="0" applyNumberFormat="1" applyFill="1" applyBorder="1" applyAlignment="1">
      <alignment horizontal="center" vertical="center"/>
    </xf>
    <xf numFmtId="9" fontId="0" fillId="0" borderId="2" xfId="1" applyNumberFormat="1" applyFont="1" applyBorder="1" applyAlignment="1">
      <alignment horizontal="center" vertical="center"/>
    </xf>
    <xf numFmtId="9" fontId="0" fillId="0" borderId="2" xfId="1" applyFont="1" applyBorder="1" applyAlignment="1">
      <alignment horizontal="center" vertical="center"/>
    </xf>
    <xf numFmtId="9" fontId="0" fillId="0" borderId="2" xfId="1" applyNumberFormat="1" applyFont="1" applyBorder="1" applyAlignment="1">
      <alignment horizontal="center" vertical="center"/>
    </xf>
    <xf numFmtId="9" fontId="0" fillId="3" borderId="2" xfId="0" applyNumberForma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2" xfId="0" applyBorder="1" applyAlignment="1">
      <alignment horizontal="center" vertical="center" wrapText="1"/>
    </xf>
    <xf numFmtId="9" fontId="0" fillId="3" borderId="2" xfId="0" applyNumberFormat="1" applyFill="1" applyBorder="1" applyAlignment="1">
      <alignment horizontal="center" vertical="center"/>
    </xf>
    <xf numFmtId="9" fontId="0" fillId="0" borderId="2" xfId="1" applyFont="1" applyBorder="1" applyAlignment="1">
      <alignment horizontal="center" vertical="center"/>
    </xf>
    <xf numFmtId="9" fontId="0" fillId="0" borderId="2" xfId="1" applyNumberFormat="1" applyFont="1" applyBorder="1" applyAlignment="1">
      <alignment horizontal="center" vertical="center"/>
    </xf>
    <xf numFmtId="0" fontId="0" fillId="0" borderId="0" xfId="0" applyAlignment="1">
      <alignment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1" fontId="4" fillId="2" borderId="3" xfId="0" applyNumberFormat="1" applyFont="1" applyFill="1" applyBorder="1" applyAlignment="1">
      <alignment horizontal="center" vertical="center" wrapText="1"/>
    </xf>
    <xf numFmtId="1" fontId="0" fillId="0" borderId="0" xfId="0" applyNumberFormat="1"/>
    <xf numFmtId="1" fontId="0" fillId="6" borderId="2" xfId="0" applyNumberFormat="1" applyFill="1" applyBorder="1" applyAlignment="1">
      <alignment horizontal="center" vertical="center"/>
    </xf>
    <xf numFmtId="0" fontId="0" fillId="7" borderId="0" xfId="0" applyFill="1"/>
    <xf numFmtId="0" fontId="5" fillId="7" borderId="0" xfId="0" applyFont="1" applyFill="1" applyAlignment="1">
      <alignment vertical="center"/>
    </xf>
    <xf numFmtId="0" fontId="4" fillId="8" borderId="2" xfId="0" applyFont="1" applyFill="1" applyBorder="1" applyAlignment="1">
      <alignment horizontal="center"/>
    </xf>
    <xf numFmtId="0" fontId="5" fillId="7" borderId="2" xfId="0" applyFont="1" applyFill="1" applyBorder="1"/>
    <xf numFmtId="3" fontId="0" fillId="7" borderId="2" xfId="0" applyNumberFormat="1" applyFill="1" applyBorder="1" applyAlignment="1">
      <alignment horizontal="center"/>
    </xf>
    <xf numFmtId="0" fontId="6" fillId="7" borderId="0" xfId="0" applyFont="1" applyFill="1"/>
    <xf numFmtId="0" fontId="7" fillId="7" borderId="0" xfId="2" applyFill="1"/>
    <xf numFmtId="0" fontId="8" fillId="7" borderId="2" xfId="0" applyFont="1" applyFill="1" applyBorder="1" applyAlignment="1">
      <alignment horizontal="left"/>
    </xf>
    <xf numFmtId="0" fontId="3" fillId="7" borderId="2" xfId="0" applyFont="1" applyFill="1" applyBorder="1" applyAlignment="1">
      <alignment horizontal="center"/>
    </xf>
    <xf numFmtId="3" fontId="3" fillId="7" borderId="2" xfId="0" applyNumberFormat="1" applyFont="1" applyFill="1" applyBorder="1" applyAlignment="1">
      <alignment horizontal="center"/>
    </xf>
    <xf numFmtId="0" fontId="8" fillId="9" borderId="2" xfId="0" applyFont="1" applyFill="1" applyBorder="1" applyAlignment="1">
      <alignment horizontal="left"/>
    </xf>
    <xf numFmtId="3" fontId="3" fillId="9" borderId="2" xfId="0" applyNumberFormat="1" applyFont="1" applyFill="1" applyBorder="1" applyAlignment="1">
      <alignment horizontal="center"/>
    </xf>
    <xf numFmtId="0" fontId="0" fillId="9" borderId="0" xfId="0" applyFill="1"/>
    <xf numFmtId="9" fontId="0" fillId="7" borderId="0" xfId="1" applyFont="1" applyFill="1"/>
    <xf numFmtId="9" fontId="4" fillId="8" borderId="2" xfId="1" applyFont="1" applyFill="1" applyBorder="1" applyAlignment="1">
      <alignment horizontal="center"/>
    </xf>
    <xf numFmtId="0" fontId="3" fillId="7" borderId="2" xfId="0" quotePrefix="1" applyFont="1" applyFill="1" applyBorder="1" applyAlignment="1">
      <alignment horizontal="center"/>
    </xf>
    <xf numFmtId="9" fontId="3" fillId="7" borderId="2" xfId="0" applyNumberFormat="1" applyFont="1" applyFill="1" applyBorder="1" applyAlignment="1">
      <alignment horizontal="center"/>
    </xf>
    <xf numFmtId="9" fontId="3" fillId="9" borderId="2" xfId="1" applyFont="1" applyFill="1" applyBorder="1" applyAlignment="1">
      <alignment horizontal="center"/>
    </xf>
    <xf numFmtId="0" fontId="9" fillId="7" borderId="0" xfId="0" applyFont="1" applyFill="1"/>
    <xf numFmtId="0" fontId="2" fillId="2"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0" fillId="0" borderId="2" xfId="0" applyBorder="1" applyAlignment="1">
      <alignment horizontal="left"/>
    </xf>
    <xf numFmtId="0" fontId="0" fillId="0" borderId="2" xfId="0" applyBorder="1" applyAlignment="1">
      <alignment horizontal="left" vertical="center" wrapText="1"/>
    </xf>
    <xf numFmtId="0" fontId="0" fillId="0" borderId="0" xfId="0" applyAlignment="1">
      <alignment horizontal="left"/>
    </xf>
    <xf numFmtId="0" fontId="12" fillId="0" borderId="0" xfId="0" applyFont="1" applyBorder="1" applyAlignment="1">
      <alignment vertical="top"/>
    </xf>
    <xf numFmtId="3" fontId="14" fillId="0" borderId="2" xfId="0" applyNumberFormat="1" applyFont="1" applyFill="1" applyBorder="1" applyAlignment="1">
      <alignment horizontal="center" vertical="center"/>
    </xf>
    <xf numFmtId="0" fontId="0" fillId="3" borderId="2" xfId="0" applyFill="1" applyBorder="1" applyAlignment="1">
      <alignment horizontal="left" vertical="center" wrapText="1" indent="3"/>
    </xf>
    <xf numFmtId="0" fontId="0" fillId="0" borderId="2" xfId="0" applyBorder="1" applyAlignment="1">
      <alignment horizontal="left" vertical="center" wrapText="1" indent="3"/>
    </xf>
    <xf numFmtId="0" fontId="15" fillId="0" borderId="2" xfId="0" applyFont="1" applyBorder="1" applyAlignment="1">
      <alignment horizontal="left"/>
    </xf>
    <xf numFmtId="0" fontId="15" fillId="0" borderId="2" xfId="0" applyFont="1" applyBorder="1" applyAlignment="1">
      <alignment horizontal="center"/>
    </xf>
    <xf numFmtId="0" fontId="0" fillId="0" borderId="2" xfId="0" applyBorder="1" applyAlignment="1">
      <alignment horizontal="left" wrapText="1"/>
    </xf>
    <xf numFmtId="0" fontId="0" fillId="6" borderId="7" xfId="0" applyFill="1" applyBorder="1" applyAlignment="1">
      <alignment vertical="center" wrapText="1"/>
    </xf>
    <xf numFmtId="0" fontId="0" fillId="6" borderId="8" xfId="0" applyFill="1" applyBorder="1" applyAlignment="1">
      <alignment vertical="center" wrapText="1"/>
    </xf>
    <xf numFmtId="0" fontId="0" fillId="3" borderId="0" xfId="0" applyFill="1" applyBorder="1" applyAlignment="1">
      <alignment vertical="center" wrapText="1"/>
    </xf>
    <xf numFmtId="0" fontId="7" fillId="3" borderId="2" xfId="2" applyFill="1" applyBorder="1" applyAlignment="1">
      <alignment horizontal="left" vertical="center" wrapText="1" indent="3"/>
    </xf>
    <xf numFmtId="0" fontId="3" fillId="3" borderId="2" xfId="0" applyFont="1" applyFill="1" applyBorder="1" applyAlignment="1">
      <alignment horizontal="left" vertical="center" wrapText="1" indent="3"/>
    </xf>
    <xf numFmtId="0" fontId="15" fillId="0" borderId="2" xfId="0" applyFont="1" applyBorder="1" applyAlignment="1">
      <alignment horizontal="center" vertical="center"/>
    </xf>
    <xf numFmtId="0" fontId="15" fillId="0" borderId="2" xfId="0" applyFont="1" applyBorder="1" applyAlignment="1">
      <alignment horizontal="left" vertical="center" wrapText="1"/>
    </xf>
    <xf numFmtId="3" fontId="16" fillId="0" borderId="2" xfId="0" applyNumberFormat="1" applyFont="1" applyFill="1" applyBorder="1" applyAlignment="1">
      <alignment horizontal="center" vertical="center"/>
    </xf>
    <xf numFmtId="9" fontId="3" fillId="0" borderId="2" xfId="1" applyFont="1" applyBorder="1" applyAlignment="1">
      <alignment horizontal="center"/>
    </xf>
    <xf numFmtId="0" fontId="3" fillId="3" borderId="0" xfId="0" applyFont="1" applyFill="1" applyAlignment="1">
      <alignment vertical="top"/>
    </xf>
    <xf numFmtId="0" fontId="3" fillId="3" borderId="0" xfId="0" applyFont="1" applyFill="1"/>
    <xf numFmtId="0" fontId="3" fillId="11" borderId="0" xfId="0" applyFont="1" applyFill="1" applyBorder="1" applyAlignment="1">
      <alignment horizontal="left" vertical="top" wrapText="1"/>
    </xf>
    <xf numFmtId="0" fontId="3" fillId="11" borderId="0" xfId="0" applyFont="1" applyFill="1" applyBorder="1" applyAlignment="1">
      <alignment vertical="top" wrapText="1"/>
    </xf>
    <xf numFmtId="0" fontId="3" fillId="11" borderId="0" xfId="0" applyFont="1" applyFill="1" applyBorder="1" applyAlignment="1">
      <alignment vertical="top"/>
    </xf>
    <xf numFmtId="0" fontId="11" fillId="3" borderId="0" xfId="0" applyFont="1" applyFill="1" applyAlignment="1">
      <alignment vertical="top"/>
    </xf>
    <xf numFmtId="0" fontId="11" fillId="3" borderId="0" xfId="0" applyFont="1" applyFill="1"/>
    <xf numFmtId="0" fontId="8" fillId="3" borderId="0" xfId="0" applyFont="1" applyFill="1" applyAlignment="1">
      <alignment vertical="top"/>
    </xf>
    <xf numFmtId="0" fontId="8" fillId="3" borderId="0" xfId="0" applyFont="1" applyFill="1"/>
    <xf numFmtId="0" fontId="3" fillId="3" borderId="0" xfId="0" applyFont="1" applyFill="1" applyAlignment="1">
      <alignment vertical="top" wrapText="1"/>
    </xf>
    <xf numFmtId="0" fontId="3" fillId="11" borderId="0" xfId="0" applyFont="1" applyFill="1" applyAlignment="1">
      <alignment horizontal="left" vertical="top" wrapText="1"/>
    </xf>
    <xf numFmtId="0" fontId="3" fillId="3" borderId="0" xfId="0" applyFont="1" applyFill="1" applyAlignment="1">
      <alignment wrapText="1"/>
    </xf>
    <xf numFmtId="0" fontId="8" fillId="11" borderId="2" xfId="0" applyFont="1" applyFill="1" applyBorder="1" applyAlignment="1">
      <alignment horizontal="center" vertical="center"/>
    </xf>
    <xf numFmtId="0" fontId="8" fillId="11"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3" fillId="11" borderId="2" xfId="0" applyFont="1" applyFill="1" applyBorder="1" applyAlignment="1">
      <alignment horizontal="left" vertical="top" wrapText="1"/>
    </xf>
    <xf numFmtId="0" fontId="3" fillId="11" borderId="9" xfId="0" applyFont="1" applyFill="1" applyBorder="1" applyAlignment="1">
      <alignment horizontal="left" vertical="top" wrapText="1"/>
    </xf>
    <xf numFmtId="0" fontId="3" fillId="11" borderId="10" xfId="0" applyFont="1" applyFill="1" applyBorder="1" applyAlignment="1">
      <alignment horizontal="left" vertical="top" wrapText="1"/>
    </xf>
    <xf numFmtId="0" fontId="0" fillId="7" borderId="2" xfId="0" applyFill="1" applyBorder="1" applyAlignment="1">
      <alignment horizontal="left" vertical="top" wrapText="1"/>
    </xf>
    <xf numFmtId="0" fontId="8" fillId="4" borderId="2" xfId="0" applyFont="1" applyFill="1" applyBorder="1" applyAlignment="1">
      <alignment horizontal="left" vertical="center" wrapText="1"/>
    </xf>
    <xf numFmtId="0" fontId="8" fillId="12" borderId="2"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1" borderId="2"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0" fontId="3" fillId="3" borderId="2" xfId="0" applyFont="1" applyFill="1" applyBorder="1" applyAlignment="1">
      <alignment horizontal="left" vertical="top"/>
    </xf>
    <xf numFmtId="0" fontId="3" fillId="11" borderId="2" xfId="0" applyFont="1" applyFill="1" applyBorder="1" applyAlignment="1">
      <alignment vertical="top" wrapText="1"/>
    </xf>
    <xf numFmtId="0" fontId="8" fillId="11" borderId="2" xfId="0" applyFont="1" applyFill="1" applyBorder="1" applyAlignment="1">
      <alignment horizontal="left" vertical="top" wrapText="1"/>
    </xf>
    <xf numFmtId="3" fontId="3" fillId="3" borderId="2" xfId="0" applyNumberFormat="1" applyFont="1" applyFill="1" applyBorder="1" applyAlignment="1">
      <alignment horizontal="center" vertical="center"/>
    </xf>
    <xf numFmtId="0" fontId="0" fillId="0" borderId="2" xfId="0" applyBorder="1" applyAlignment="1">
      <alignment horizontal="left" wrapText="1" indent="3"/>
    </xf>
    <xf numFmtId="0" fontId="3" fillId="3" borderId="13" xfId="0" applyFont="1" applyFill="1" applyBorder="1" applyAlignment="1">
      <alignment vertical="top"/>
    </xf>
    <xf numFmtId="0" fontId="3" fillId="11" borderId="13" xfId="0" applyFont="1" applyFill="1" applyBorder="1" applyAlignment="1">
      <alignment horizontal="left" vertical="top" wrapText="1"/>
    </xf>
    <xf numFmtId="0" fontId="3" fillId="3" borderId="13" xfId="0" applyFont="1" applyFill="1" applyBorder="1"/>
    <xf numFmtId="0" fontId="0" fillId="7" borderId="1" xfId="0" applyFill="1" applyBorder="1" applyAlignment="1">
      <alignment horizontal="left" vertical="top" wrapText="1"/>
    </xf>
    <xf numFmtId="0" fontId="8" fillId="4" borderId="1" xfId="0" applyFont="1" applyFill="1" applyBorder="1" applyAlignment="1">
      <alignment horizontal="left" vertical="center" wrapText="1"/>
    </xf>
    <xf numFmtId="0" fontId="0" fillId="7" borderId="13" xfId="0" applyFill="1" applyBorder="1" applyAlignment="1">
      <alignment horizontal="left" vertical="top" wrapText="1"/>
    </xf>
    <xf numFmtId="0" fontId="8" fillId="0" borderId="13" xfId="0" applyFont="1" applyFill="1" applyBorder="1" applyAlignment="1">
      <alignment horizontal="left" vertical="center" wrapText="1"/>
    </xf>
    <xf numFmtId="0" fontId="25" fillId="7" borderId="0" xfId="0" applyFont="1" applyFill="1" applyAlignment="1">
      <alignment vertical="center"/>
    </xf>
    <xf numFmtId="0" fontId="25" fillId="7" borderId="0" xfId="0" applyFont="1" applyFill="1" applyAlignment="1">
      <alignment horizontal="left" vertical="center" wrapText="1"/>
    </xf>
    <xf numFmtId="0" fontId="25" fillId="7" borderId="0" xfId="0" applyFont="1" applyFill="1" applyAlignment="1">
      <alignment vertical="center" wrapText="1"/>
    </xf>
    <xf numFmtId="9" fontId="26" fillId="7" borderId="0" xfId="0" applyNumberFormat="1" applyFont="1" applyFill="1" applyAlignment="1">
      <alignment horizontal="left" vertical="center" wrapText="1"/>
    </xf>
    <xf numFmtId="9" fontId="26" fillId="7" borderId="0" xfId="0" applyNumberFormat="1" applyFont="1" applyFill="1" applyAlignment="1">
      <alignment vertical="center" wrapText="1"/>
    </xf>
    <xf numFmtId="0" fontId="0" fillId="7" borderId="0" xfId="0" applyFill="1" applyBorder="1" applyAlignment="1">
      <alignment horizontal="left" vertical="top" wrapText="1"/>
    </xf>
    <xf numFmtId="0" fontId="28" fillId="7" borderId="0" xfId="0" applyFont="1" applyFill="1" applyAlignment="1">
      <alignment horizontal="left" vertical="center"/>
    </xf>
    <xf numFmtId="0" fontId="29" fillId="7" borderId="0" xfId="0" applyFont="1" applyFill="1" applyAlignment="1">
      <alignment horizontal="left" vertical="center"/>
    </xf>
    <xf numFmtId="0" fontId="0" fillId="7" borderId="0" xfId="0" applyFill="1" applyAlignment="1">
      <alignment horizontal="right"/>
    </xf>
    <xf numFmtId="0" fontId="0" fillId="7" borderId="0" xfId="0" applyFill="1" applyAlignment="1">
      <alignment horizontal="center"/>
    </xf>
    <xf numFmtId="0" fontId="28" fillId="7" borderId="0" xfId="0" applyFont="1" applyFill="1" applyAlignment="1">
      <alignment horizontal="left" vertical="center"/>
    </xf>
    <xf numFmtId="0" fontId="29" fillId="7" borderId="0" xfId="0" applyFont="1" applyFill="1" applyAlignment="1">
      <alignment horizontal="left" vertical="center"/>
    </xf>
    <xf numFmtId="0" fontId="0" fillId="7" borderId="0" xfId="0" applyFill="1" applyAlignment="1">
      <alignment horizontal="center"/>
    </xf>
    <xf numFmtId="9" fontId="0" fillId="7" borderId="0" xfId="0" applyNumberFormat="1" applyFill="1" applyAlignment="1">
      <alignment horizontal="right"/>
    </xf>
    <xf numFmtId="1" fontId="0" fillId="7" borderId="0" xfId="0" applyNumberFormat="1" applyFill="1" applyAlignment="1">
      <alignment horizontal="right"/>
    </xf>
    <xf numFmtId="0" fontId="28" fillId="7" borderId="0" xfId="0" applyFont="1" applyFill="1" applyAlignment="1">
      <alignment vertical="center"/>
    </xf>
    <xf numFmtId="0" fontId="0" fillId="3" borderId="0" xfId="0" applyFill="1"/>
    <xf numFmtId="0" fontId="28" fillId="7" borderId="0" xfId="0" applyFont="1" applyFill="1" applyAlignment="1">
      <alignment horizontal="left" vertical="center" wrapText="1"/>
    </xf>
    <xf numFmtId="0" fontId="30" fillId="0" borderId="0" xfId="0" applyFont="1" applyAlignment="1">
      <alignment horizontal="left" vertical="center"/>
    </xf>
    <xf numFmtId="0" fontId="28" fillId="11" borderId="0" xfId="0" applyFont="1" applyFill="1" applyAlignment="1">
      <alignment horizontal="left" vertical="center" wrapText="1"/>
    </xf>
    <xf numFmtId="0" fontId="28" fillId="7" borderId="0" xfId="0" applyFont="1" applyFill="1" applyBorder="1" applyAlignment="1">
      <alignment horizontal="center" vertical="center" wrapText="1"/>
    </xf>
    <xf numFmtId="0" fontId="0" fillId="7" borderId="0" xfId="0" applyFill="1" applyAlignment="1">
      <alignment horizontal="center" vertical="center"/>
    </xf>
    <xf numFmtId="0" fontId="24" fillId="13" borderId="0" xfId="0" applyFont="1" applyFill="1"/>
    <xf numFmtId="0" fontId="31" fillId="0" borderId="0" xfId="0" applyFont="1" applyAlignment="1">
      <alignment vertical="center"/>
    </xf>
    <xf numFmtId="0" fontId="33" fillId="0" borderId="0" xfId="0" applyFont="1" applyAlignment="1">
      <alignment horizontal="left" vertical="center" indent="2"/>
    </xf>
    <xf numFmtId="0" fontId="32" fillId="0" borderId="0" xfId="0" applyFont="1"/>
    <xf numFmtId="0" fontId="36" fillId="0" borderId="0" xfId="0" applyFont="1" applyAlignment="1">
      <alignment horizontal="left" vertical="center" indent="2"/>
    </xf>
    <xf numFmtId="0" fontId="32" fillId="0" borderId="0" xfId="0" applyFont="1" applyAlignment="1">
      <alignment vertical="center"/>
    </xf>
    <xf numFmtId="0" fontId="33" fillId="0" borderId="0" xfId="0" applyFont="1" applyAlignment="1">
      <alignment horizontal="left" vertical="center" indent="8"/>
    </xf>
    <xf numFmtId="0" fontId="6" fillId="11" borderId="2" xfId="0" applyFont="1" applyFill="1" applyBorder="1" applyAlignment="1">
      <alignment horizontal="left" vertical="top" wrapText="1"/>
    </xf>
    <xf numFmtId="0" fontId="40" fillId="11" borderId="2" xfId="0" applyFont="1" applyFill="1" applyBorder="1" applyAlignment="1">
      <alignment horizontal="left" vertical="top" wrapText="1"/>
    </xf>
    <xf numFmtId="0" fontId="40" fillId="11" borderId="1" xfId="0" applyFont="1" applyFill="1" applyBorder="1" applyAlignment="1">
      <alignment horizontal="left" vertical="top" wrapText="1"/>
    </xf>
    <xf numFmtId="0" fontId="40" fillId="3" borderId="2" xfId="0" applyFont="1" applyFill="1" applyBorder="1" applyAlignment="1">
      <alignment vertical="top"/>
    </xf>
    <xf numFmtId="0" fontId="40" fillId="3" borderId="2" xfId="0" applyFont="1" applyFill="1" applyBorder="1" applyAlignment="1">
      <alignment horizontal="left" vertical="top"/>
    </xf>
    <xf numFmtId="0" fontId="3" fillId="11" borderId="16"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1" borderId="2" xfId="0" applyFont="1" applyFill="1" applyBorder="1" applyAlignment="1">
      <alignment horizontal="left" vertical="top" wrapText="1"/>
    </xf>
    <xf numFmtId="0" fontId="0" fillId="0" borderId="0" xfId="0" applyBorder="1"/>
    <xf numFmtId="0" fontId="3" fillId="11" borderId="2" xfId="0" applyFont="1" applyFill="1" applyBorder="1" applyAlignment="1">
      <alignment horizontal="left" vertical="top" wrapText="1"/>
    </xf>
    <xf numFmtId="0" fontId="24" fillId="0" borderId="2" xfId="0" applyFont="1" applyBorder="1" applyAlignment="1">
      <alignment horizontal="center"/>
    </xf>
    <xf numFmtId="9" fontId="24" fillId="3" borderId="2" xfId="0" applyNumberFormat="1" applyFont="1" applyFill="1" applyBorder="1" applyAlignment="1">
      <alignment horizontal="center" vertical="center"/>
    </xf>
    <xf numFmtId="0" fontId="3" fillId="3" borderId="2" xfId="0" applyFont="1" applyFill="1" applyBorder="1" applyAlignment="1">
      <alignment vertical="top"/>
    </xf>
    <xf numFmtId="0" fontId="0" fillId="0" borderId="0" xfId="0" applyAlignment="1"/>
    <xf numFmtId="0" fontId="9" fillId="0" borderId="5"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9" fontId="0" fillId="6" borderId="2" xfId="0" applyNumberFormat="1" applyFill="1" applyBorder="1" applyAlignment="1">
      <alignment horizontal="center"/>
    </xf>
    <xf numFmtId="0" fontId="0" fillId="6" borderId="2" xfId="0" applyFill="1" applyBorder="1" applyAlignment="1">
      <alignment horizontal="center"/>
    </xf>
    <xf numFmtId="9" fontId="0" fillId="0" borderId="2" xfId="1" applyFont="1" applyBorder="1" applyAlignment="1">
      <alignment horizontal="center" vertical="center"/>
    </xf>
    <xf numFmtId="9" fontId="0" fillId="0" borderId="2" xfId="1" applyNumberFormat="1" applyFont="1" applyBorder="1" applyAlignment="1">
      <alignment horizontal="center" vertical="center"/>
    </xf>
    <xf numFmtId="9" fontId="0" fillId="3" borderId="2" xfId="0" applyNumberFormat="1" applyFill="1" applyBorder="1" applyAlignment="1">
      <alignment horizontal="center" vertical="center"/>
    </xf>
    <xf numFmtId="0" fontId="0" fillId="3" borderId="2" xfId="0" applyFill="1" applyBorder="1" applyAlignment="1">
      <alignment horizontal="center" vertical="center"/>
    </xf>
    <xf numFmtId="0" fontId="11" fillId="0" borderId="2" xfId="0" applyFont="1" applyFill="1" applyBorder="1" applyAlignment="1">
      <alignment horizontal="center" vertical="center"/>
    </xf>
    <xf numFmtId="0" fontId="0" fillId="0" borderId="2" xfId="0" applyBorder="1" applyAlignment="1">
      <alignment horizontal="center" vertical="center" wrapText="1"/>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41" fillId="7" borderId="0" xfId="0" applyFont="1" applyFill="1" applyAlignment="1">
      <alignment wrapText="1"/>
    </xf>
    <xf numFmtId="0" fontId="0" fillId="0" borderId="0" xfId="0" applyAlignment="1"/>
    <xf numFmtId="0" fontId="45" fillId="3" borderId="0" xfId="0" applyFont="1" applyFill="1" applyBorder="1" applyAlignment="1">
      <alignment horizontal="center" vertical="top" wrapText="1"/>
    </xf>
    <xf numFmtId="0" fontId="25" fillId="7" borderId="0" xfId="0" applyFont="1" applyFill="1" applyAlignment="1">
      <alignment horizontal="left" vertical="center" wrapText="1"/>
    </xf>
    <xf numFmtId="9" fontId="44" fillId="14" borderId="0" xfId="0" applyNumberFormat="1" applyFont="1" applyFill="1" applyAlignment="1">
      <alignment horizontal="left" vertical="center" wrapText="1"/>
    </xf>
    <xf numFmtId="0" fontId="13" fillId="7" borderId="0" xfId="0" applyFont="1" applyFill="1" applyAlignment="1">
      <alignment horizontal="center" vertical="top" wrapText="1"/>
    </xf>
    <xf numFmtId="9" fontId="26" fillId="7" borderId="0" xfId="0" applyNumberFormat="1" applyFont="1" applyFill="1" applyAlignment="1">
      <alignment horizontal="left" vertical="center" wrapText="1"/>
    </xf>
    <xf numFmtId="0" fontId="28" fillId="7" borderId="0" xfId="0" applyFont="1" applyFill="1" applyAlignment="1">
      <alignment horizontal="left" vertical="center"/>
    </xf>
    <xf numFmtId="0" fontId="29" fillId="7" borderId="0" xfId="0" applyFont="1" applyFill="1" applyAlignment="1">
      <alignment horizontal="left" vertical="center"/>
    </xf>
    <xf numFmtId="9" fontId="0" fillId="7" borderId="0" xfId="0" applyNumberFormat="1" applyFill="1" applyAlignment="1">
      <alignment horizontal="right"/>
    </xf>
    <xf numFmtId="0" fontId="0" fillId="7" borderId="0" xfId="0" applyFill="1" applyAlignment="1">
      <alignment horizontal="right"/>
    </xf>
    <xf numFmtId="0" fontId="0" fillId="7" borderId="0" xfId="0" applyFill="1" applyAlignment="1">
      <alignment horizontal="center"/>
    </xf>
    <xf numFmtId="0" fontId="5" fillId="7" borderId="11" xfId="0" applyFont="1" applyFill="1" applyBorder="1" applyAlignment="1">
      <alignment horizontal="left" vertical="center"/>
    </xf>
    <xf numFmtId="0" fontId="5" fillId="7" borderId="0" xfId="0" applyFont="1" applyFill="1" applyBorder="1" applyAlignment="1">
      <alignment horizontal="left" vertical="center"/>
    </xf>
    <xf numFmtId="0" fontId="0" fillId="7" borderId="11" xfId="0" applyFill="1" applyBorder="1" applyAlignment="1">
      <alignment horizontal="left" vertical="top" wrapText="1"/>
    </xf>
    <xf numFmtId="0" fontId="0" fillId="7" borderId="0" xfId="0" applyFill="1" applyBorder="1" applyAlignment="1">
      <alignment horizontal="left" vertical="top" wrapText="1"/>
    </xf>
    <xf numFmtId="0" fontId="28" fillId="7" borderId="0" xfId="0" applyFont="1" applyFill="1" applyAlignment="1">
      <alignment horizontal="left" vertical="center" wrapText="1"/>
    </xf>
    <xf numFmtId="0" fontId="28" fillId="7" borderId="0" xfId="0" applyFont="1" applyFill="1" applyAlignment="1">
      <alignment horizontal="center" wrapText="1"/>
    </xf>
    <xf numFmtId="0" fontId="28" fillId="7" borderId="0" xfId="0" applyFont="1" applyFill="1" applyAlignment="1">
      <alignment horizontal="center"/>
    </xf>
    <xf numFmtId="1" fontId="0" fillId="7" borderId="0" xfId="0" applyNumberFormat="1" applyFill="1" applyAlignment="1">
      <alignment horizontal="right"/>
    </xf>
    <xf numFmtId="0" fontId="28" fillId="11" borderId="0" xfId="0" applyFont="1" applyFill="1" applyAlignment="1">
      <alignment horizontal="left" vertical="center" wrapText="1"/>
    </xf>
    <xf numFmtId="9" fontId="0" fillId="7" borderId="0" xfId="0" applyNumberFormat="1" applyFill="1" applyAlignment="1">
      <alignment horizontal="right" wrapText="1"/>
    </xf>
    <xf numFmtId="0" fontId="0" fillId="11" borderId="0" xfId="0" applyFill="1" applyAlignment="1">
      <alignment horizontal="center"/>
    </xf>
    <xf numFmtId="0" fontId="5" fillId="11" borderId="11" xfId="0" applyFont="1" applyFill="1" applyBorder="1" applyAlignment="1">
      <alignment horizontal="left" vertical="center"/>
    </xf>
    <xf numFmtId="0" fontId="5" fillId="11" borderId="0" xfId="0" applyFont="1" applyFill="1" applyBorder="1" applyAlignment="1">
      <alignment horizontal="left" vertical="center"/>
    </xf>
    <xf numFmtId="0" fontId="28" fillId="7" borderId="0" xfId="0" applyFont="1" applyFill="1" applyAlignment="1">
      <alignment horizontal="center" vertical="center" wrapText="1"/>
    </xf>
    <xf numFmtId="0" fontId="28" fillId="7" borderId="0" xfId="0" applyFont="1" applyFill="1" applyAlignment="1">
      <alignment horizontal="center" vertical="center"/>
    </xf>
    <xf numFmtId="0" fontId="6" fillId="7" borderId="0" xfId="0" applyFont="1" applyFill="1" applyAlignment="1">
      <alignment horizontal="center" vertical="center"/>
    </xf>
    <xf numFmtId="0" fontId="0" fillId="7" borderId="0" xfId="0" applyFill="1" applyAlignment="1">
      <alignment horizontal="center" vertical="center"/>
    </xf>
    <xf numFmtId="0" fontId="28" fillId="7" borderId="0" xfId="0" applyFont="1" applyFill="1" applyBorder="1" applyAlignment="1">
      <alignment horizontal="center" vertical="center" wrapText="1"/>
    </xf>
    <xf numFmtId="0" fontId="28" fillId="7" borderId="0" xfId="0" applyFont="1" applyFill="1" applyAlignment="1">
      <alignment horizontal="left" vertical="top" wrapText="1"/>
    </xf>
    <xf numFmtId="0" fontId="6" fillId="7" borderId="0" xfId="0" applyFont="1" applyFill="1" applyAlignment="1">
      <alignment horizontal="center" vertical="center" wrapText="1"/>
    </xf>
    <xf numFmtId="0" fontId="5" fillId="9" borderId="11" xfId="0" applyFont="1" applyFill="1" applyBorder="1" applyAlignment="1">
      <alignment horizontal="left" vertical="center"/>
    </xf>
    <xf numFmtId="0" fontId="5" fillId="9" borderId="0" xfId="0" applyFont="1" applyFill="1" applyBorder="1" applyAlignment="1">
      <alignment horizontal="left" vertical="center"/>
    </xf>
    <xf numFmtId="0" fontId="9" fillId="7" borderId="0" xfId="0" applyFont="1" applyFill="1" applyBorder="1" applyAlignment="1">
      <alignment horizontal="left" vertical="top" wrapText="1"/>
    </xf>
    <xf numFmtId="0" fontId="38" fillId="0" borderId="13" xfId="0" applyFont="1" applyFill="1" applyBorder="1" applyAlignment="1">
      <alignment horizontal="left" vertical="center"/>
    </xf>
    <xf numFmtId="0" fontId="12" fillId="0" borderId="5" xfId="0" applyFont="1" applyBorder="1" applyAlignment="1">
      <alignment horizontal="left" vertical="top" wrapText="1"/>
    </xf>
    <xf numFmtId="3" fontId="11" fillId="0" borderId="6"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9" fontId="0" fillId="3" borderId="2" xfId="0" applyNumberFormat="1" applyFill="1" applyBorder="1" applyAlignment="1">
      <alignment horizontal="center"/>
    </xf>
    <xf numFmtId="0" fontId="0" fillId="3" borderId="2" xfId="0" applyFill="1" applyBorder="1" applyAlignment="1">
      <alignment horizontal="center"/>
    </xf>
    <xf numFmtId="0" fontId="21" fillId="10" borderId="7" xfId="0" applyFont="1" applyFill="1" applyBorder="1" applyAlignment="1">
      <alignment horizontal="left" vertical="center" wrapText="1"/>
    </xf>
    <xf numFmtId="0" fontId="13" fillId="7" borderId="0" xfId="0" applyFont="1" applyFill="1" applyBorder="1" applyAlignment="1">
      <alignment horizontal="center" vertical="top" wrapText="1"/>
    </xf>
    <xf numFmtId="0" fontId="20" fillId="2" borderId="0" xfId="0" applyFont="1" applyFill="1" applyBorder="1" applyAlignment="1">
      <alignment horizontal="left" vertical="top" wrapText="1"/>
    </xf>
    <xf numFmtId="0" fontId="21" fillId="10" borderId="5" xfId="0" applyFont="1" applyFill="1" applyBorder="1" applyAlignment="1">
      <alignment horizontal="left" vertical="center"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3" fillId="3" borderId="12"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1" borderId="3" xfId="0" applyFont="1" applyFill="1" applyBorder="1" applyAlignment="1">
      <alignment horizontal="left" vertical="top" wrapText="1"/>
    </xf>
    <xf numFmtId="0" fontId="3" fillId="11" borderId="4" xfId="0" applyFont="1" applyFill="1" applyBorder="1" applyAlignment="1">
      <alignment horizontal="left" vertical="top" wrapText="1"/>
    </xf>
    <xf numFmtId="0" fontId="3" fillId="11" borderId="2" xfId="0" applyFont="1" applyFill="1" applyBorder="1" applyAlignment="1">
      <alignment horizontal="center" vertical="center" wrapText="1"/>
    </xf>
    <xf numFmtId="0" fontId="8" fillId="11" borderId="2" xfId="0" applyFont="1" applyFill="1" applyBorder="1" applyAlignment="1">
      <alignment horizontal="center" vertical="top" wrapText="1"/>
    </xf>
    <xf numFmtId="0" fontId="3" fillId="11" borderId="12" xfId="0" applyFont="1" applyFill="1" applyBorder="1" applyAlignment="1">
      <alignment horizontal="left" vertical="top" wrapText="1"/>
    </xf>
    <xf numFmtId="0" fontId="3" fillId="11" borderId="11" xfId="0" applyFont="1" applyFill="1" applyBorder="1" applyAlignment="1">
      <alignment horizontal="left" vertical="top" wrapText="1"/>
    </xf>
    <xf numFmtId="0" fontId="3" fillId="11" borderId="2" xfId="0" applyFont="1" applyFill="1" applyBorder="1" applyAlignment="1">
      <alignment horizontal="center" vertical="top" wrapText="1"/>
    </xf>
    <xf numFmtId="0" fontId="3" fillId="3" borderId="4" xfId="0" applyFont="1" applyFill="1" applyBorder="1" applyAlignment="1">
      <alignment horizontal="left" vertical="top" wrapText="1"/>
    </xf>
    <xf numFmtId="0" fontId="3" fillId="11" borderId="12" xfId="0" applyFont="1" applyFill="1" applyBorder="1" applyAlignment="1">
      <alignment horizontal="center" vertical="top" wrapText="1"/>
    </xf>
    <xf numFmtId="0" fontId="3" fillId="11" borderId="13" xfId="0" applyFont="1" applyFill="1" applyBorder="1" applyAlignment="1">
      <alignment horizontal="center" vertical="top" wrapText="1"/>
    </xf>
    <xf numFmtId="0" fontId="3" fillId="11" borderId="14" xfId="0" applyFont="1" applyFill="1" applyBorder="1" applyAlignment="1">
      <alignment horizontal="center" vertical="top" wrapText="1"/>
    </xf>
    <xf numFmtId="0" fontId="3" fillId="11" borderId="2" xfId="0" applyFont="1" applyFill="1" applyBorder="1" applyAlignment="1">
      <alignment horizontal="left" vertical="top" wrapText="1"/>
    </xf>
    <xf numFmtId="0" fontId="3" fillId="11" borderId="6" xfId="0" applyFont="1" applyFill="1" applyBorder="1" applyAlignment="1">
      <alignment horizontal="center" vertical="top" wrapText="1"/>
    </xf>
    <xf numFmtId="0" fontId="3" fillId="11" borderId="7" xfId="0" applyFont="1" applyFill="1" applyBorder="1" applyAlignment="1">
      <alignment horizontal="center" vertical="top" wrapText="1"/>
    </xf>
    <xf numFmtId="0" fontId="3" fillId="11" borderId="8" xfId="0" applyFont="1" applyFill="1" applyBorder="1" applyAlignment="1">
      <alignment horizontal="center" vertical="top" wrapText="1"/>
    </xf>
    <xf numFmtId="0" fontId="3" fillId="11" borderId="14" xfId="0" applyFont="1" applyFill="1" applyBorder="1" applyAlignment="1">
      <alignment horizontal="left" vertical="top" wrapText="1"/>
    </xf>
    <xf numFmtId="0" fontId="3" fillId="11" borderId="15" xfId="0" applyFont="1" applyFill="1" applyBorder="1" applyAlignment="1">
      <alignment horizontal="left" vertical="top" wrapText="1"/>
    </xf>
    <xf numFmtId="0" fontId="21" fillId="10" borderId="7" xfId="0" applyFont="1" applyFill="1" applyBorder="1" applyAlignment="1">
      <alignment horizontal="left" vertical="top" wrapText="1"/>
    </xf>
    <xf numFmtId="0" fontId="12" fillId="0" borderId="0" xfId="0" applyFont="1" applyAlignment="1">
      <alignment horizontal="center" vertical="center"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vertical="top" wrapText="1"/>
    </xf>
    <xf numFmtId="0" fontId="5" fillId="0" borderId="4" xfId="0" applyFont="1" applyBorder="1" applyAlignment="1">
      <alignment vertical="top" wrapText="1"/>
    </xf>
    <xf numFmtId="0" fontId="24" fillId="7" borderId="0" xfId="0" applyFont="1" applyFill="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727D"/>
      <color rgb="FF659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s-MX" sz="1200" b="1"/>
              <a:t>San Diego Miramar College Annual Transfer Volume</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619345859429367E-2"/>
          <c:y val="0.23270163872906202"/>
          <c:w val="0.93876130828114124"/>
          <c:h val="0.62848015179840244"/>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'Transfer Volume'!$C$3:$H$3</c:f>
              <c:strCache>
                <c:ptCount val="6"/>
                <c:pt idx="0">
                  <c:v>2015/16</c:v>
                </c:pt>
                <c:pt idx="1">
                  <c:v>2016/17</c:v>
                </c:pt>
                <c:pt idx="2">
                  <c:v>2017/18</c:v>
                </c:pt>
                <c:pt idx="3">
                  <c:v>2018/19</c:v>
                </c:pt>
                <c:pt idx="4">
                  <c:v>2019/20</c:v>
                </c:pt>
                <c:pt idx="5">
                  <c:v>2020/21</c:v>
                </c:pt>
              </c:strCache>
            </c:strRef>
          </c:cat>
          <c:val>
            <c:numRef>
              <c:f>'Transfer Volume'!$C$4:$H$4</c:f>
              <c:numCache>
                <c:formatCode>#,##0</c:formatCode>
                <c:ptCount val="6"/>
                <c:pt idx="0">
                  <c:v>758</c:v>
                </c:pt>
                <c:pt idx="1">
                  <c:v>825</c:v>
                </c:pt>
                <c:pt idx="2">
                  <c:v>957</c:v>
                </c:pt>
                <c:pt idx="3">
                  <c:v>1286</c:v>
                </c:pt>
                <c:pt idx="4">
                  <c:v>1482</c:v>
                </c:pt>
                <c:pt idx="5">
                  <c:v>1511</c:v>
                </c:pt>
              </c:numCache>
            </c:numRef>
          </c:val>
          <c:smooth val="0"/>
          <c:extLst>
            <c:ext xmlns:c16="http://schemas.microsoft.com/office/drawing/2014/chart" uri="{C3380CC4-5D6E-409C-BE32-E72D297353CC}">
              <c16:uniqueId val="{00000000-6925-4519-92F9-3C29CC539E90}"/>
            </c:ext>
          </c:extLst>
        </c:ser>
        <c:dLbls>
          <c:dLblPos val="t"/>
          <c:showLegendKey val="0"/>
          <c:showVal val="1"/>
          <c:showCatName val="0"/>
          <c:showSerName val="0"/>
          <c:showPercent val="0"/>
          <c:showBubbleSize val="0"/>
        </c:dLbls>
        <c:marker val="1"/>
        <c:smooth val="0"/>
        <c:axId val="1976813759"/>
        <c:axId val="1976824159"/>
      </c:lineChart>
      <c:catAx>
        <c:axId val="197681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76824159"/>
        <c:crosses val="autoZero"/>
        <c:auto val="1"/>
        <c:lblAlgn val="ctr"/>
        <c:lblOffset val="100"/>
        <c:noMultiLvlLbl val="0"/>
      </c:catAx>
      <c:valAx>
        <c:axId val="1976824159"/>
        <c:scaling>
          <c:orientation val="minMax"/>
        </c:scaling>
        <c:delete val="1"/>
        <c:axPos val="l"/>
        <c:numFmt formatCode="#,##0" sourceLinked="1"/>
        <c:majorTickMark val="none"/>
        <c:minorTickMark val="none"/>
        <c:tickLblPos val="nextTo"/>
        <c:crossAx val="197681375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76200</xdr:colOff>
      <xdr:row>3</xdr:row>
      <xdr:rowOff>28575</xdr:rowOff>
    </xdr:from>
    <xdr:to>
      <xdr:col>6</xdr:col>
      <xdr:colOff>219075</xdr:colOff>
      <xdr:row>3</xdr:row>
      <xdr:rowOff>171450</xdr:rowOff>
    </xdr:to>
    <xdr:sp macro="" textlink="">
      <xdr:nvSpPr>
        <xdr:cNvPr id="2" name="Flowchart: Connector 1">
          <a:extLst>
            <a:ext uri="{FF2B5EF4-FFF2-40B4-BE49-F238E27FC236}">
              <a16:creationId xmlns:a16="http://schemas.microsoft.com/office/drawing/2014/main" id="{61AD15D7-2985-4B62-A5D7-DBD471574D40}"/>
            </a:ext>
          </a:extLst>
        </xdr:cNvPr>
        <xdr:cNvSpPr/>
      </xdr:nvSpPr>
      <xdr:spPr>
        <a:xfrm>
          <a:off x="6838950" y="8096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57150</xdr:colOff>
      <xdr:row>3</xdr:row>
      <xdr:rowOff>28575</xdr:rowOff>
    </xdr:from>
    <xdr:to>
      <xdr:col>7</xdr:col>
      <xdr:colOff>200025</xdr:colOff>
      <xdr:row>3</xdr:row>
      <xdr:rowOff>171450</xdr:rowOff>
    </xdr:to>
    <xdr:sp macro="" textlink="">
      <xdr:nvSpPr>
        <xdr:cNvPr id="3" name="Flowchart: Connector 1">
          <a:extLst>
            <a:ext uri="{FF2B5EF4-FFF2-40B4-BE49-F238E27FC236}">
              <a16:creationId xmlns:a16="http://schemas.microsoft.com/office/drawing/2014/main" id="{BD221449-8E6E-4FF4-AA07-8F550B404121}"/>
            </a:ext>
          </a:extLst>
        </xdr:cNvPr>
        <xdr:cNvSpPr/>
      </xdr:nvSpPr>
      <xdr:spPr>
        <a:xfrm>
          <a:off x="7581900" y="8096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57150</xdr:colOff>
      <xdr:row>3</xdr:row>
      <xdr:rowOff>28575</xdr:rowOff>
    </xdr:from>
    <xdr:to>
      <xdr:col>8</xdr:col>
      <xdr:colOff>200025</xdr:colOff>
      <xdr:row>3</xdr:row>
      <xdr:rowOff>171450</xdr:rowOff>
    </xdr:to>
    <xdr:sp macro="" textlink="">
      <xdr:nvSpPr>
        <xdr:cNvPr id="4" name="Flowchart: Connector 1">
          <a:extLst>
            <a:ext uri="{FF2B5EF4-FFF2-40B4-BE49-F238E27FC236}">
              <a16:creationId xmlns:a16="http://schemas.microsoft.com/office/drawing/2014/main" id="{03A74BE1-4654-4495-A92D-EE02C8527E05}"/>
            </a:ext>
          </a:extLst>
        </xdr:cNvPr>
        <xdr:cNvSpPr/>
      </xdr:nvSpPr>
      <xdr:spPr>
        <a:xfrm>
          <a:off x="8343900" y="8096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38100</xdr:colOff>
      <xdr:row>3</xdr:row>
      <xdr:rowOff>28575</xdr:rowOff>
    </xdr:from>
    <xdr:to>
      <xdr:col>9</xdr:col>
      <xdr:colOff>180975</xdr:colOff>
      <xdr:row>3</xdr:row>
      <xdr:rowOff>171450</xdr:rowOff>
    </xdr:to>
    <xdr:sp macro="" textlink="">
      <xdr:nvSpPr>
        <xdr:cNvPr id="5" name="Flowchart: Connector 1">
          <a:extLst>
            <a:ext uri="{FF2B5EF4-FFF2-40B4-BE49-F238E27FC236}">
              <a16:creationId xmlns:a16="http://schemas.microsoft.com/office/drawing/2014/main" id="{D5126A3A-84F9-4A48-97C9-2A10D4AB556B}"/>
            </a:ext>
          </a:extLst>
        </xdr:cNvPr>
        <xdr:cNvSpPr/>
      </xdr:nvSpPr>
      <xdr:spPr>
        <a:xfrm>
          <a:off x="9086850" y="809625"/>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38100</xdr:colOff>
      <xdr:row>3</xdr:row>
      <xdr:rowOff>28575</xdr:rowOff>
    </xdr:from>
    <xdr:to>
      <xdr:col>10</xdr:col>
      <xdr:colOff>180975</xdr:colOff>
      <xdr:row>3</xdr:row>
      <xdr:rowOff>171450</xdr:rowOff>
    </xdr:to>
    <xdr:sp macro="" textlink="">
      <xdr:nvSpPr>
        <xdr:cNvPr id="6" name="Flowchart: Connector 1">
          <a:extLst>
            <a:ext uri="{FF2B5EF4-FFF2-40B4-BE49-F238E27FC236}">
              <a16:creationId xmlns:a16="http://schemas.microsoft.com/office/drawing/2014/main" id="{09C43C83-46EA-4237-A67E-C0E47BDF4011}"/>
            </a:ext>
          </a:extLst>
        </xdr:cNvPr>
        <xdr:cNvSpPr/>
      </xdr:nvSpPr>
      <xdr:spPr>
        <a:xfrm>
          <a:off x="9848850" y="8096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38100</xdr:colOff>
      <xdr:row>3</xdr:row>
      <xdr:rowOff>28575</xdr:rowOff>
    </xdr:from>
    <xdr:to>
      <xdr:col>11</xdr:col>
      <xdr:colOff>180975</xdr:colOff>
      <xdr:row>3</xdr:row>
      <xdr:rowOff>171450</xdr:rowOff>
    </xdr:to>
    <xdr:sp macro="" textlink="">
      <xdr:nvSpPr>
        <xdr:cNvPr id="7" name="Flowchart: Connector 1">
          <a:extLst>
            <a:ext uri="{FF2B5EF4-FFF2-40B4-BE49-F238E27FC236}">
              <a16:creationId xmlns:a16="http://schemas.microsoft.com/office/drawing/2014/main" id="{5ADAA52B-E063-461A-A94D-0CF5E9077385}"/>
            </a:ext>
          </a:extLst>
        </xdr:cNvPr>
        <xdr:cNvSpPr/>
      </xdr:nvSpPr>
      <xdr:spPr>
        <a:xfrm>
          <a:off x="10610850" y="8096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6</xdr:row>
      <xdr:rowOff>28575</xdr:rowOff>
    </xdr:from>
    <xdr:to>
      <xdr:col>6</xdr:col>
      <xdr:colOff>228600</xdr:colOff>
      <xdr:row>6</xdr:row>
      <xdr:rowOff>171450</xdr:rowOff>
    </xdr:to>
    <xdr:sp macro="" textlink="">
      <xdr:nvSpPr>
        <xdr:cNvPr id="8" name="Flowchart: Connector 1">
          <a:extLst>
            <a:ext uri="{FF2B5EF4-FFF2-40B4-BE49-F238E27FC236}">
              <a16:creationId xmlns:a16="http://schemas.microsoft.com/office/drawing/2014/main" id="{603C3D4A-BC6A-4637-9EB1-5386EBA73B40}"/>
            </a:ext>
          </a:extLst>
        </xdr:cNvPr>
        <xdr:cNvSpPr/>
      </xdr:nvSpPr>
      <xdr:spPr>
        <a:xfrm>
          <a:off x="6848475" y="13811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66675</xdr:colOff>
      <xdr:row>6</xdr:row>
      <xdr:rowOff>28575</xdr:rowOff>
    </xdr:from>
    <xdr:to>
      <xdr:col>7</xdr:col>
      <xdr:colOff>209550</xdr:colOff>
      <xdr:row>6</xdr:row>
      <xdr:rowOff>171450</xdr:rowOff>
    </xdr:to>
    <xdr:sp macro="" textlink="">
      <xdr:nvSpPr>
        <xdr:cNvPr id="9" name="Flowchart: Connector 1">
          <a:extLst>
            <a:ext uri="{FF2B5EF4-FFF2-40B4-BE49-F238E27FC236}">
              <a16:creationId xmlns:a16="http://schemas.microsoft.com/office/drawing/2014/main" id="{A1484B4B-AE47-47A9-8366-7E4BBB3D1550}"/>
            </a:ext>
          </a:extLst>
        </xdr:cNvPr>
        <xdr:cNvSpPr/>
      </xdr:nvSpPr>
      <xdr:spPr>
        <a:xfrm>
          <a:off x="7591425" y="13811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66675</xdr:colOff>
      <xdr:row>6</xdr:row>
      <xdr:rowOff>28575</xdr:rowOff>
    </xdr:from>
    <xdr:to>
      <xdr:col>8</xdr:col>
      <xdr:colOff>209550</xdr:colOff>
      <xdr:row>6</xdr:row>
      <xdr:rowOff>171450</xdr:rowOff>
    </xdr:to>
    <xdr:sp macro="" textlink="">
      <xdr:nvSpPr>
        <xdr:cNvPr id="10" name="Flowchart: Connector 1">
          <a:extLst>
            <a:ext uri="{FF2B5EF4-FFF2-40B4-BE49-F238E27FC236}">
              <a16:creationId xmlns:a16="http://schemas.microsoft.com/office/drawing/2014/main" id="{B6A328D0-B967-4F53-B710-D96F0D354CB7}"/>
            </a:ext>
          </a:extLst>
        </xdr:cNvPr>
        <xdr:cNvSpPr/>
      </xdr:nvSpPr>
      <xdr:spPr>
        <a:xfrm>
          <a:off x="8353425" y="1381125"/>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47625</xdr:colOff>
      <xdr:row>6</xdr:row>
      <xdr:rowOff>28575</xdr:rowOff>
    </xdr:from>
    <xdr:to>
      <xdr:col>9</xdr:col>
      <xdr:colOff>190500</xdr:colOff>
      <xdr:row>6</xdr:row>
      <xdr:rowOff>171450</xdr:rowOff>
    </xdr:to>
    <xdr:sp macro="" textlink="">
      <xdr:nvSpPr>
        <xdr:cNvPr id="11" name="Flowchart: Connector 1">
          <a:extLst>
            <a:ext uri="{FF2B5EF4-FFF2-40B4-BE49-F238E27FC236}">
              <a16:creationId xmlns:a16="http://schemas.microsoft.com/office/drawing/2014/main" id="{8E197146-C6CE-4A33-A361-35709EE79A51}"/>
            </a:ext>
          </a:extLst>
        </xdr:cNvPr>
        <xdr:cNvSpPr/>
      </xdr:nvSpPr>
      <xdr:spPr>
        <a:xfrm>
          <a:off x="9096375" y="13811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47625</xdr:colOff>
      <xdr:row>6</xdr:row>
      <xdr:rowOff>28575</xdr:rowOff>
    </xdr:from>
    <xdr:to>
      <xdr:col>10</xdr:col>
      <xdr:colOff>190500</xdr:colOff>
      <xdr:row>6</xdr:row>
      <xdr:rowOff>171450</xdr:rowOff>
    </xdr:to>
    <xdr:sp macro="" textlink="">
      <xdr:nvSpPr>
        <xdr:cNvPr id="12" name="Flowchart: Connector 1">
          <a:extLst>
            <a:ext uri="{FF2B5EF4-FFF2-40B4-BE49-F238E27FC236}">
              <a16:creationId xmlns:a16="http://schemas.microsoft.com/office/drawing/2014/main" id="{190851EA-0DD9-4C08-8DF2-EED66C29CE1C}"/>
            </a:ext>
          </a:extLst>
        </xdr:cNvPr>
        <xdr:cNvSpPr/>
      </xdr:nvSpPr>
      <xdr:spPr>
        <a:xfrm>
          <a:off x="9858375" y="13811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47625</xdr:colOff>
      <xdr:row>6</xdr:row>
      <xdr:rowOff>28575</xdr:rowOff>
    </xdr:from>
    <xdr:to>
      <xdr:col>11</xdr:col>
      <xdr:colOff>190500</xdr:colOff>
      <xdr:row>6</xdr:row>
      <xdr:rowOff>171450</xdr:rowOff>
    </xdr:to>
    <xdr:sp macro="" textlink="">
      <xdr:nvSpPr>
        <xdr:cNvPr id="13" name="Flowchart: Connector 1">
          <a:extLst>
            <a:ext uri="{FF2B5EF4-FFF2-40B4-BE49-F238E27FC236}">
              <a16:creationId xmlns:a16="http://schemas.microsoft.com/office/drawing/2014/main" id="{E8B44EBC-CFDC-4559-9339-BEF075F46EC4}"/>
            </a:ext>
          </a:extLst>
        </xdr:cNvPr>
        <xdr:cNvSpPr/>
      </xdr:nvSpPr>
      <xdr:spPr>
        <a:xfrm>
          <a:off x="10620375" y="13811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7</xdr:row>
      <xdr:rowOff>28575</xdr:rowOff>
    </xdr:from>
    <xdr:to>
      <xdr:col>6</xdr:col>
      <xdr:colOff>228600</xdr:colOff>
      <xdr:row>7</xdr:row>
      <xdr:rowOff>171450</xdr:rowOff>
    </xdr:to>
    <xdr:sp macro="" textlink="">
      <xdr:nvSpPr>
        <xdr:cNvPr id="14" name="Flowchart: Connector 1">
          <a:extLst>
            <a:ext uri="{FF2B5EF4-FFF2-40B4-BE49-F238E27FC236}">
              <a16:creationId xmlns:a16="http://schemas.microsoft.com/office/drawing/2014/main" id="{E437886E-152E-49C0-80C2-16FB135BF919}"/>
            </a:ext>
          </a:extLst>
        </xdr:cNvPr>
        <xdr:cNvSpPr/>
      </xdr:nvSpPr>
      <xdr:spPr>
        <a:xfrm>
          <a:off x="6848475" y="17716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66675</xdr:colOff>
      <xdr:row>7</xdr:row>
      <xdr:rowOff>28575</xdr:rowOff>
    </xdr:from>
    <xdr:to>
      <xdr:col>7</xdr:col>
      <xdr:colOff>209550</xdr:colOff>
      <xdr:row>7</xdr:row>
      <xdr:rowOff>171450</xdr:rowOff>
    </xdr:to>
    <xdr:sp macro="" textlink="">
      <xdr:nvSpPr>
        <xdr:cNvPr id="15" name="Flowchart: Connector 1">
          <a:extLst>
            <a:ext uri="{FF2B5EF4-FFF2-40B4-BE49-F238E27FC236}">
              <a16:creationId xmlns:a16="http://schemas.microsoft.com/office/drawing/2014/main" id="{A4FBB4E3-1FE6-4437-8B2A-AB0767F904F1}"/>
            </a:ext>
          </a:extLst>
        </xdr:cNvPr>
        <xdr:cNvSpPr/>
      </xdr:nvSpPr>
      <xdr:spPr>
        <a:xfrm>
          <a:off x="7591425" y="17716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66675</xdr:colOff>
      <xdr:row>7</xdr:row>
      <xdr:rowOff>28575</xdr:rowOff>
    </xdr:from>
    <xdr:to>
      <xdr:col>8</xdr:col>
      <xdr:colOff>209550</xdr:colOff>
      <xdr:row>7</xdr:row>
      <xdr:rowOff>171450</xdr:rowOff>
    </xdr:to>
    <xdr:sp macro="" textlink="">
      <xdr:nvSpPr>
        <xdr:cNvPr id="16" name="Flowchart: Connector 1">
          <a:extLst>
            <a:ext uri="{FF2B5EF4-FFF2-40B4-BE49-F238E27FC236}">
              <a16:creationId xmlns:a16="http://schemas.microsoft.com/office/drawing/2014/main" id="{860D9FBB-938E-4E39-A54F-95102AB0A5E0}"/>
            </a:ext>
          </a:extLst>
        </xdr:cNvPr>
        <xdr:cNvSpPr/>
      </xdr:nvSpPr>
      <xdr:spPr>
        <a:xfrm>
          <a:off x="8353425" y="17716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47625</xdr:colOff>
      <xdr:row>7</xdr:row>
      <xdr:rowOff>28575</xdr:rowOff>
    </xdr:from>
    <xdr:to>
      <xdr:col>9</xdr:col>
      <xdr:colOff>190500</xdr:colOff>
      <xdr:row>7</xdr:row>
      <xdr:rowOff>171450</xdr:rowOff>
    </xdr:to>
    <xdr:sp macro="" textlink="">
      <xdr:nvSpPr>
        <xdr:cNvPr id="17" name="Flowchart: Connector 1">
          <a:extLst>
            <a:ext uri="{FF2B5EF4-FFF2-40B4-BE49-F238E27FC236}">
              <a16:creationId xmlns:a16="http://schemas.microsoft.com/office/drawing/2014/main" id="{FD80A4D3-D944-44D1-8294-82F8E6218184}"/>
            </a:ext>
          </a:extLst>
        </xdr:cNvPr>
        <xdr:cNvSpPr/>
      </xdr:nvSpPr>
      <xdr:spPr>
        <a:xfrm>
          <a:off x="9096375" y="1771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47625</xdr:colOff>
      <xdr:row>7</xdr:row>
      <xdr:rowOff>28575</xdr:rowOff>
    </xdr:from>
    <xdr:to>
      <xdr:col>10</xdr:col>
      <xdr:colOff>190500</xdr:colOff>
      <xdr:row>7</xdr:row>
      <xdr:rowOff>171450</xdr:rowOff>
    </xdr:to>
    <xdr:sp macro="" textlink="">
      <xdr:nvSpPr>
        <xdr:cNvPr id="18" name="Flowchart: Connector 1">
          <a:extLst>
            <a:ext uri="{FF2B5EF4-FFF2-40B4-BE49-F238E27FC236}">
              <a16:creationId xmlns:a16="http://schemas.microsoft.com/office/drawing/2014/main" id="{AF643003-2E8A-43E4-9E10-AAB3355C7ADE}"/>
            </a:ext>
          </a:extLst>
        </xdr:cNvPr>
        <xdr:cNvSpPr/>
      </xdr:nvSpPr>
      <xdr:spPr>
        <a:xfrm>
          <a:off x="9858375" y="17716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47625</xdr:colOff>
      <xdr:row>7</xdr:row>
      <xdr:rowOff>28575</xdr:rowOff>
    </xdr:from>
    <xdr:to>
      <xdr:col>11</xdr:col>
      <xdr:colOff>190500</xdr:colOff>
      <xdr:row>7</xdr:row>
      <xdr:rowOff>171450</xdr:rowOff>
    </xdr:to>
    <xdr:sp macro="" textlink="">
      <xdr:nvSpPr>
        <xdr:cNvPr id="19" name="Flowchart: Connector 1">
          <a:extLst>
            <a:ext uri="{FF2B5EF4-FFF2-40B4-BE49-F238E27FC236}">
              <a16:creationId xmlns:a16="http://schemas.microsoft.com/office/drawing/2014/main" id="{FBF57813-AEFA-4505-AD24-F75187749386}"/>
            </a:ext>
          </a:extLst>
        </xdr:cNvPr>
        <xdr:cNvSpPr/>
      </xdr:nvSpPr>
      <xdr:spPr>
        <a:xfrm>
          <a:off x="10620375" y="17716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8</xdr:row>
      <xdr:rowOff>38100</xdr:rowOff>
    </xdr:from>
    <xdr:to>
      <xdr:col>6</xdr:col>
      <xdr:colOff>228600</xdr:colOff>
      <xdr:row>8</xdr:row>
      <xdr:rowOff>180975</xdr:rowOff>
    </xdr:to>
    <xdr:sp macro="" textlink="">
      <xdr:nvSpPr>
        <xdr:cNvPr id="20" name="Flowchart: Connector 1">
          <a:extLst>
            <a:ext uri="{FF2B5EF4-FFF2-40B4-BE49-F238E27FC236}">
              <a16:creationId xmlns:a16="http://schemas.microsoft.com/office/drawing/2014/main" id="{CD3926C1-842D-45EA-BA33-5268F0DA3CB0}"/>
            </a:ext>
          </a:extLst>
        </xdr:cNvPr>
        <xdr:cNvSpPr/>
      </xdr:nvSpPr>
      <xdr:spPr>
        <a:xfrm>
          <a:off x="9182100" y="17716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66675</xdr:colOff>
      <xdr:row>8</xdr:row>
      <xdr:rowOff>38100</xdr:rowOff>
    </xdr:from>
    <xdr:to>
      <xdr:col>7</xdr:col>
      <xdr:colOff>209550</xdr:colOff>
      <xdr:row>8</xdr:row>
      <xdr:rowOff>180975</xdr:rowOff>
    </xdr:to>
    <xdr:sp macro="" textlink="">
      <xdr:nvSpPr>
        <xdr:cNvPr id="21" name="Flowchart: Connector 1">
          <a:extLst>
            <a:ext uri="{FF2B5EF4-FFF2-40B4-BE49-F238E27FC236}">
              <a16:creationId xmlns:a16="http://schemas.microsoft.com/office/drawing/2014/main" id="{551F65BB-75EC-4FF4-84A9-06206B5B2B08}"/>
            </a:ext>
          </a:extLst>
        </xdr:cNvPr>
        <xdr:cNvSpPr/>
      </xdr:nvSpPr>
      <xdr:spPr>
        <a:xfrm>
          <a:off x="7591425" y="197167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66675</xdr:colOff>
      <xdr:row>8</xdr:row>
      <xdr:rowOff>38100</xdr:rowOff>
    </xdr:from>
    <xdr:to>
      <xdr:col>8</xdr:col>
      <xdr:colOff>209550</xdr:colOff>
      <xdr:row>8</xdr:row>
      <xdr:rowOff>180975</xdr:rowOff>
    </xdr:to>
    <xdr:sp macro="" textlink="">
      <xdr:nvSpPr>
        <xdr:cNvPr id="22" name="Flowchart: Connector 1">
          <a:extLst>
            <a:ext uri="{FF2B5EF4-FFF2-40B4-BE49-F238E27FC236}">
              <a16:creationId xmlns:a16="http://schemas.microsoft.com/office/drawing/2014/main" id="{AB5F88F6-5CC2-4BD9-BA18-A6E7F5C0705B}"/>
            </a:ext>
          </a:extLst>
        </xdr:cNvPr>
        <xdr:cNvSpPr/>
      </xdr:nvSpPr>
      <xdr:spPr>
        <a:xfrm>
          <a:off x="8353425" y="197167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47625</xdr:colOff>
      <xdr:row>8</xdr:row>
      <xdr:rowOff>38100</xdr:rowOff>
    </xdr:from>
    <xdr:to>
      <xdr:col>9</xdr:col>
      <xdr:colOff>190500</xdr:colOff>
      <xdr:row>8</xdr:row>
      <xdr:rowOff>180975</xdr:rowOff>
    </xdr:to>
    <xdr:sp macro="" textlink="">
      <xdr:nvSpPr>
        <xdr:cNvPr id="23" name="Flowchart: Connector 1">
          <a:extLst>
            <a:ext uri="{FF2B5EF4-FFF2-40B4-BE49-F238E27FC236}">
              <a16:creationId xmlns:a16="http://schemas.microsoft.com/office/drawing/2014/main" id="{4A3BC554-62B7-4FCF-863B-8594216A063A}"/>
            </a:ext>
          </a:extLst>
        </xdr:cNvPr>
        <xdr:cNvSpPr/>
      </xdr:nvSpPr>
      <xdr:spPr>
        <a:xfrm>
          <a:off x="9096375" y="197167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47625</xdr:colOff>
      <xdr:row>8</xdr:row>
      <xdr:rowOff>38100</xdr:rowOff>
    </xdr:from>
    <xdr:to>
      <xdr:col>10</xdr:col>
      <xdr:colOff>190500</xdr:colOff>
      <xdr:row>8</xdr:row>
      <xdr:rowOff>180975</xdr:rowOff>
    </xdr:to>
    <xdr:sp macro="" textlink="">
      <xdr:nvSpPr>
        <xdr:cNvPr id="24" name="Flowchart: Connector 1">
          <a:extLst>
            <a:ext uri="{FF2B5EF4-FFF2-40B4-BE49-F238E27FC236}">
              <a16:creationId xmlns:a16="http://schemas.microsoft.com/office/drawing/2014/main" id="{6E2A746A-E6E0-4DC3-B9C7-DA0906813972}"/>
            </a:ext>
          </a:extLst>
        </xdr:cNvPr>
        <xdr:cNvSpPr/>
      </xdr:nvSpPr>
      <xdr:spPr>
        <a:xfrm>
          <a:off x="9858375" y="197167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47625</xdr:colOff>
      <xdr:row>8</xdr:row>
      <xdr:rowOff>38100</xdr:rowOff>
    </xdr:from>
    <xdr:to>
      <xdr:col>11</xdr:col>
      <xdr:colOff>190500</xdr:colOff>
      <xdr:row>8</xdr:row>
      <xdr:rowOff>180975</xdr:rowOff>
    </xdr:to>
    <xdr:sp macro="" textlink="">
      <xdr:nvSpPr>
        <xdr:cNvPr id="25" name="Flowchart: Connector 1">
          <a:extLst>
            <a:ext uri="{FF2B5EF4-FFF2-40B4-BE49-F238E27FC236}">
              <a16:creationId xmlns:a16="http://schemas.microsoft.com/office/drawing/2014/main" id="{B240C2CD-4273-4998-BE97-A1F07DF25231}"/>
            </a:ext>
          </a:extLst>
        </xdr:cNvPr>
        <xdr:cNvSpPr/>
      </xdr:nvSpPr>
      <xdr:spPr>
        <a:xfrm>
          <a:off x="10620375" y="197167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21</xdr:row>
      <xdr:rowOff>28575</xdr:rowOff>
    </xdr:from>
    <xdr:to>
      <xdr:col>6</xdr:col>
      <xdr:colOff>228600</xdr:colOff>
      <xdr:row>21</xdr:row>
      <xdr:rowOff>171450</xdr:rowOff>
    </xdr:to>
    <xdr:sp macro="" textlink="">
      <xdr:nvSpPr>
        <xdr:cNvPr id="32" name="Flowchart: Connector 1">
          <a:extLst>
            <a:ext uri="{FF2B5EF4-FFF2-40B4-BE49-F238E27FC236}">
              <a16:creationId xmlns:a16="http://schemas.microsoft.com/office/drawing/2014/main" id="{E6B6BD09-17CE-40C8-A02E-781EDD8B776D}"/>
            </a:ext>
          </a:extLst>
        </xdr:cNvPr>
        <xdr:cNvSpPr/>
      </xdr:nvSpPr>
      <xdr:spPr>
        <a:xfrm>
          <a:off x="9182100" y="4438650"/>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66675</xdr:colOff>
      <xdr:row>21</xdr:row>
      <xdr:rowOff>28575</xdr:rowOff>
    </xdr:from>
    <xdr:to>
      <xdr:col>7</xdr:col>
      <xdr:colOff>209550</xdr:colOff>
      <xdr:row>21</xdr:row>
      <xdr:rowOff>171450</xdr:rowOff>
    </xdr:to>
    <xdr:sp macro="" textlink="">
      <xdr:nvSpPr>
        <xdr:cNvPr id="33" name="Flowchart: Connector 1">
          <a:extLst>
            <a:ext uri="{FF2B5EF4-FFF2-40B4-BE49-F238E27FC236}">
              <a16:creationId xmlns:a16="http://schemas.microsoft.com/office/drawing/2014/main" id="{5879B9B0-C63D-4EA8-99CB-CC124E0EF3B7}"/>
            </a:ext>
          </a:extLst>
        </xdr:cNvPr>
        <xdr:cNvSpPr/>
      </xdr:nvSpPr>
      <xdr:spPr>
        <a:xfrm>
          <a:off x="9925050" y="4438650"/>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66675</xdr:colOff>
      <xdr:row>21</xdr:row>
      <xdr:rowOff>28575</xdr:rowOff>
    </xdr:from>
    <xdr:to>
      <xdr:col>8</xdr:col>
      <xdr:colOff>209550</xdr:colOff>
      <xdr:row>21</xdr:row>
      <xdr:rowOff>171450</xdr:rowOff>
    </xdr:to>
    <xdr:sp macro="" textlink="">
      <xdr:nvSpPr>
        <xdr:cNvPr id="34" name="Flowchart: Connector 1">
          <a:extLst>
            <a:ext uri="{FF2B5EF4-FFF2-40B4-BE49-F238E27FC236}">
              <a16:creationId xmlns:a16="http://schemas.microsoft.com/office/drawing/2014/main" id="{9829EF4C-4E6F-4418-8D6D-74B1A9175BCC}"/>
            </a:ext>
          </a:extLst>
        </xdr:cNvPr>
        <xdr:cNvSpPr/>
      </xdr:nvSpPr>
      <xdr:spPr>
        <a:xfrm>
          <a:off x="10687050" y="4438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47625</xdr:colOff>
      <xdr:row>21</xdr:row>
      <xdr:rowOff>28575</xdr:rowOff>
    </xdr:from>
    <xdr:to>
      <xdr:col>9</xdr:col>
      <xdr:colOff>190500</xdr:colOff>
      <xdr:row>21</xdr:row>
      <xdr:rowOff>171450</xdr:rowOff>
    </xdr:to>
    <xdr:sp macro="" textlink="">
      <xdr:nvSpPr>
        <xdr:cNvPr id="35" name="Flowchart: Connector 1">
          <a:extLst>
            <a:ext uri="{FF2B5EF4-FFF2-40B4-BE49-F238E27FC236}">
              <a16:creationId xmlns:a16="http://schemas.microsoft.com/office/drawing/2014/main" id="{2CD7FA52-C86D-4335-A1CD-57770699498E}"/>
            </a:ext>
          </a:extLst>
        </xdr:cNvPr>
        <xdr:cNvSpPr/>
      </xdr:nvSpPr>
      <xdr:spPr>
        <a:xfrm>
          <a:off x="11430000" y="4438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47625</xdr:colOff>
      <xdr:row>21</xdr:row>
      <xdr:rowOff>28575</xdr:rowOff>
    </xdr:from>
    <xdr:to>
      <xdr:col>10</xdr:col>
      <xdr:colOff>190500</xdr:colOff>
      <xdr:row>21</xdr:row>
      <xdr:rowOff>171450</xdr:rowOff>
    </xdr:to>
    <xdr:sp macro="" textlink="">
      <xdr:nvSpPr>
        <xdr:cNvPr id="36" name="Flowchart: Connector 1">
          <a:extLst>
            <a:ext uri="{FF2B5EF4-FFF2-40B4-BE49-F238E27FC236}">
              <a16:creationId xmlns:a16="http://schemas.microsoft.com/office/drawing/2014/main" id="{EE20559B-9B97-4593-A0D2-82821DA078FB}"/>
            </a:ext>
          </a:extLst>
        </xdr:cNvPr>
        <xdr:cNvSpPr/>
      </xdr:nvSpPr>
      <xdr:spPr>
        <a:xfrm>
          <a:off x="12192000" y="4438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47625</xdr:colOff>
      <xdr:row>21</xdr:row>
      <xdr:rowOff>28575</xdr:rowOff>
    </xdr:from>
    <xdr:to>
      <xdr:col>11</xdr:col>
      <xdr:colOff>190500</xdr:colOff>
      <xdr:row>21</xdr:row>
      <xdr:rowOff>171450</xdr:rowOff>
    </xdr:to>
    <xdr:sp macro="" textlink="">
      <xdr:nvSpPr>
        <xdr:cNvPr id="37" name="Flowchart: Connector 1">
          <a:extLst>
            <a:ext uri="{FF2B5EF4-FFF2-40B4-BE49-F238E27FC236}">
              <a16:creationId xmlns:a16="http://schemas.microsoft.com/office/drawing/2014/main" id="{5DF492FF-C3D4-490D-A917-E61D107EE427}"/>
            </a:ext>
          </a:extLst>
        </xdr:cNvPr>
        <xdr:cNvSpPr/>
      </xdr:nvSpPr>
      <xdr:spPr>
        <a:xfrm>
          <a:off x="12954000" y="4438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22</xdr:row>
      <xdr:rowOff>28575</xdr:rowOff>
    </xdr:from>
    <xdr:to>
      <xdr:col>6</xdr:col>
      <xdr:colOff>228600</xdr:colOff>
      <xdr:row>22</xdr:row>
      <xdr:rowOff>171450</xdr:rowOff>
    </xdr:to>
    <xdr:sp macro="" textlink="">
      <xdr:nvSpPr>
        <xdr:cNvPr id="38" name="Flowchart: Connector 1">
          <a:extLst>
            <a:ext uri="{FF2B5EF4-FFF2-40B4-BE49-F238E27FC236}">
              <a16:creationId xmlns:a16="http://schemas.microsoft.com/office/drawing/2014/main" id="{257522A2-3FBB-41DE-BF1B-4BC1080A5703}"/>
            </a:ext>
          </a:extLst>
        </xdr:cNvPr>
        <xdr:cNvSpPr/>
      </xdr:nvSpPr>
      <xdr:spPr>
        <a:xfrm>
          <a:off x="9182100" y="4629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66675</xdr:colOff>
      <xdr:row>22</xdr:row>
      <xdr:rowOff>28575</xdr:rowOff>
    </xdr:from>
    <xdr:to>
      <xdr:col>7</xdr:col>
      <xdr:colOff>209550</xdr:colOff>
      <xdr:row>22</xdr:row>
      <xdr:rowOff>171450</xdr:rowOff>
    </xdr:to>
    <xdr:sp macro="" textlink="">
      <xdr:nvSpPr>
        <xdr:cNvPr id="39" name="Flowchart: Connector 1">
          <a:extLst>
            <a:ext uri="{FF2B5EF4-FFF2-40B4-BE49-F238E27FC236}">
              <a16:creationId xmlns:a16="http://schemas.microsoft.com/office/drawing/2014/main" id="{8D3BF43A-20EE-45A3-ADFA-9F5DB639D1BA}"/>
            </a:ext>
          </a:extLst>
        </xdr:cNvPr>
        <xdr:cNvSpPr/>
      </xdr:nvSpPr>
      <xdr:spPr>
        <a:xfrm>
          <a:off x="9925050" y="4629150"/>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66675</xdr:colOff>
      <xdr:row>22</xdr:row>
      <xdr:rowOff>28575</xdr:rowOff>
    </xdr:from>
    <xdr:to>
      <xdr:col>8</xdr:col>
      <xdr:colOff>209550</xdr:colOff>
      <xdr:row>22</xdr:row>
      <xdr:rowOff>171450</xdr:rowOff>
    </xdr:to>
    <xdr:sp macro="" textlink="">
      <xdr:nvSpPr>
        <xdr:cNvPr id="40" name="Flowchart: Connector 1">
          <a:extLst>
            <a:ext uri="{FF2B5EF4-FFF2-40B4-BE49-F238E27FC236}">
              <a16:creationId xmlns:a16="http://schemas.microsoft.com/office/drawing/2014/main" id="{7008E9CA-3B17-40F7-97DC-E2F36B22FF13}"/>
            </a:ext>
          </a:extLst>
        </xdr:cNvPr>
        <xdr:cNvSpPr/>
      </xdr:nvSpPr>
      <xdr:spPr>
        <a:xfrm>
          <a:off x="10687050" y="4629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47625</xdr:colOff>
      <xdr:row>22</xdr:row>
      <xdr:rowOff>28575</xdr:rowOff>
    </xdr:from>
    <xdr:to>
      <xdr:col>9</xdr:col>
      <xdr:colOff>190500</xdr:colOff>
      <xdr:row>22</xdr:row>
      <xdr:rowOff>171450</xdr:rowOff>
    </xdr:to>
    <xdr:sp macro="" textlink="">
      <xdr:nvSpPr>
        <xdr:cNvPr id="41" name="Flowchart: Connector 1">
          <a:extLst>
            <a:ext uri="{FF2B5EF4-FFF2-40B4-BE49-F238E27FC236}">
              <a16:creationId xmlns:a16="http://schemas.microsoft.com/office/drawing/2014/main" id="{07B39857-7F55-4B8B-81BD-22BE5EFD2AD9}"/>
            </a:ext>
          </a:extLst>
        </xdr:cNvPr>
        <xdr:cNvSpPr/>
      </xdr:nvSpPr>
      <xdr:spPr>
        <a:xfrm>
          <a:off x="11430000" y="4629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47625</xdr:colOff>
      <xdr:row>22</xdr:row>
      <xdr:rowOff>28575</xdr:rowOff>
    </xdr:from>
    <xdr:to>
      <xdr:col>10</xdr:col>
      <xdr:colOff>190500</xdr:colOff>
      <xdr:row>22</xdr:row>
      <xdr:rowOff>171450</xdr:rowOff>
    </xdr:to>
    <xdr:sp macro="" textlink="">
      <xdr:nvSpPr>
        <xdr:cNvPr id="42" name="Flowchart: Connector 1">
          <a:extLst>
            <a:ext uri="{FF2B5EF4-FFF2-40B4-BE49-F238E27FC236}">
              <a16:creationId xmlns:a16="http://schemas.microsoft.com/office/drawing/2014/main" id="{CD2FE80F-13DF-4D0A-B844-E069010C0CAC}"/>
            </a:ext>
          </a:extLst>
        </xdr:cNvPr>
        <xdr:cNvSpPr/>
      </xdr:nvSpPr>
      <xdr:spPr>
        <a:xfrm>
          <a:off x="12192000" y="4629150"/>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47625</xdr:colOff>
      <xdr:row>22</xdr:row>
      <xdr:rowOff>28575</xdr:rowOff>
    </xdr:from>
    <xdr:to>
      <xdr:col>11</xdr:col>
      <xdr:colOff>190500</xdr:colOff>
      <xdr:row>22</xdr:row>
      <xdr:rowOff>171450</xdr:rowOff>
    </xdr:to>
    <xdr:sp macro="" textlink="">
      <xdr:nvSpPr>
        <xdr:cNvPr id="43" name="Flowchart: Connector 1">
          <a:extLst>
            <a:ext uri="{FF2B5EF4-FFF2-40B4-BE49-F238E27FC236}">
              <a16:creationId xmlns:a16="http://schemas.microsoft.com/office/drawing/2014/main" id="{5CBCE2D0-6F03-4C3D-96C1-82B86F5940F3}"/>
            </a:ext>
          </a:extLst>
        </xdr:cNvPr>
        <xdr:cNvSpPr/>
      </xdr:nvSpPr>
      <xdr:spPr>
        <a:xfrm>
          <a:off x="12954000" y="4629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17</xdr:row>
      <xdr:rowOff>28575</xdr:rowOff>
    </xdr:from>
    <xdr:to>
      <xdr:col>7</xdr:col>
      <xdr:colOff>180975</xdr:colOff>
      <xdr:row>17</xdr:row>
      <xdr:rowOff>171450</xdr:rowOff>
    </xdr:to>
    <xdr:sp macro="" textlink="">
      <xdr:nvSpPr>
        <xdr:cNvPr id="6" name="Flowchart: Connector 1">
          <a:extLst>
            <a:ext uri="{FF2B5EF4-FFF2-40B4-BE49-F238E27FC236}">
              <a16:creationId xmlns:a16="http://schemas.microsoft.com/office/drawing/2014/main" id="{57038657-4029-4F84-BC0C-E3BC398689F0}"/>
            </a:ext>
          </a:extLst>
        </xdr:cNvPr>
        <xdr:cNvSpPr/>
      </xdr:nvSpPr>
      <xdr:spPr>
        <a:xfrm>
          <a:off x="10706100" y="819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38100</xdr:colOff>
      <xdr:row>17</xdr:row>
      <xdr:rowOff>28575</xdr:rowOff>
    </xdr:from>
    <xdr:to>
      <xdr:col>8</xdr:col>
      <xdr:colOff>180975</xdr:colOff>
      <xdr:row>17</xdr:row>
      <xdr:rowOff>171450</xdr:rowOff>
    </xdr:to>
    <xdr:sp macro="" textlink="">
      <xdr:nvSpPr>
        <xdr:cNvPr id="7" name="Flowchart: Connector 1">
          <a:extLst>
            <a:ext uri="{FF2B5EF4-FFF2-40B4-BE49-F238E27FC236}">
              <a16:creationId xmlns:a16="http://schemas.microsoft.com/office/drawing/2014/main" id="{FFC80EF9-DCB8-4686-B46C-CCC37A1E6BA3}"/>
            </a:ext>
          </a:extLst>
        </xdr:cNvPr>
        <xdr:cNvSpPr/>
      </xdr:nvSpPr>
      <xdr:spPr>
        <a:xfrm>
          <a:off x="11468100" y="819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14</xdr:row>
      <xdr:rowOff>28575</xdr:rowOff>
    </xdr:from>
    <xdr:to>
      <xdr:col>6</xdr:col>
      <xdr:colOff>190500</xdr:colOff>
      <xdr:row>14</xdr:row>
      <xdr:rowOff>171450</xdr:rowOff>
    </xdr:to>
    <xdr:sp macro="" textlink="">
      <xdr:nvSpPr>
        <xdr:cNvPr id="11" name="Flowchart: Connector 1">
          <a:extLst>
            <a:ext uri="{FF2B5EF4-FFF2-40B4-BE49-F238E27FC236}">
              <a16:creationId xmlns:a16="http://schemas.microsoft.com/office/drawing/2014/main" id="{2828F588-3922-4C93-9252-08E5A953CF93}"/>
            </a:ext>
          </a:extLst>
        </xdr:cNvPr>
        <xdr:cNvSpPr/>
      </xdr:nvSpPr>
      <xdr:spPr>
        <a:xfrm>
          <a:off x="9953625" y="1390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14</xdr:row>
      <xdr:rowOff>28575</xdr:rowOff>
    </xdr:from>
    <xdr:to>
      <xdr:col>8</xdr:col>
      <xdr:colOff>190500</xdr:colOff>
      <xdr:row>14</xdr:row>
      <xdr:rowOff>171450</xdr:rowOff>
    </xdr:to>
    <xdr:sp macro="" textlink="">
      <xdr:nvSpPr>
        <xdr:cNvPr id="13" name="Flowchart: Connector 1">
          <a:extLst>
            <a:ext uri="{FF2B5EF4-FFF2-40B4-BE49-F238E27FC236}">
              <a16:creationId xmlns:a16="http://schemas.microsoft.com/office/drawing/2014/main" id="{7E01D91F-D305-45F6-9169-062E91D73E6F}"/>
            </a:ext>
          </a:extLst>
        </xdr:cNvPr>
        <xdr:cNvSpPr/>
      </xdr:nvSpPr>
      <xdr:spPr>
        <a:xfrm>
          <a:off x="11477625" y="1390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15</xdr:row>
      <xdr:rowOff>28575</xdr:rowOff>
    </xdr:from>
    <xdr:to>
      <xdr:col>6</xdr:col>
      <xdr:colOff>190500</xdr:colOff>
      <xdr:row>15</xdr:row>
      <xdr:rowOff>171450</xdr:rowOff>
    </xdr:to>
    <xdr:sp macro="" textlink="">
      <xdr:nvSpPr>
        <xdr:cNvPr id="17" name="Flowchart: Connector 1">
          <a:extLst>
            <a:ext uri="{FF2B5EF4-FFF2-40B4-BE49-F238E27FC236}">
              <a16:creationId xmlns:a16="http://schemas.microsoft.com/office/drawing/2014/main" id="{87CA48B9-AE47-47AF-98D1-98EFA2D837EA}"/>
            </a:ext>
          </a:extLst>
        </xdr:cNvPr>
        <xdr:cNvSpPr/>
      </xdr:nvSpPr>
      <xdr:spPr>
        <a:xfrm>
          <a:off x="9953625" y="1581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16</xdr:row>
      <xdr:rowOff>38100</xdr:rowOff>
    </xdr:from>
    <xdr:to>
      <xdr:col>6</xdr:col>
      <xdr:colOff>190500</xdr:colOff>
      <xdr:row>16</xdr:row>
      <xdr:rowOff>180975</xdr:rowOff>
    </xdr:to>
    <xdr:sp macro="" textlink="">
      <xdr:nvSpPr>
        <xdr:cNvPr id="23" name="Flowchart: Connector 1">
          <a:extLst>
            <a:ext uri="{FF2B5EF4-FFF2-40B4-BE49-F238E27FC236}">
              <a16:creationId xmlns:a16="http://schemas.microsoft.com/office/drawing/2014/main" id="{926E1406-7CF3-4593-955D-18000947E21D}"/>
            </a:ext>
          </a:extLst>
        </xdr:cNvPr>
        <xdr:cNvSpPr/>
      </xdr:nvSpPr>
      <xdr:spPr>
        <a:xfrm>
          <a:off x="9953625" y="178117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16</xdr:row>
      <xdr:rowOff>38100</xdr:rowOff>
    </xdr:from>
    <xdr:to>
      <xdr:col>8</xdr:col>
      <xdr:colOff>190500</xdr:colOff>
      <xdr:row>16</xdr:row>
      <xdr:rowOff>180975</xdr:rowOff>
    </xdr:to>
    <xdr:sp macro="" textlink="">
      <xdr:nvSpPr>
        <xdr:cNvPr id="25" name="Flowchart: Connector 1">
          <a:extLst>
            <a:ext uri="{FF2B5EF4-FFF2-40B4-BE49-F238E27FC236}">
              <a16:creationId xmlns:a16="http://schemas.microsoft.com/office/drawing/2014/main" id="{931E5AEF-568E-4361-87FE-806036439788}"/>
            </a:ext>
          </a:extLst>
        </xdr:cNvPr>
        <xdr:cNvSpPr/>
      </xdr:nvSpPr>
      <xdr:spPr>
        <a:xfrm>
          <a:off x="11477625" y="178117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xdr:colOff>
      <xdr:row>13</xdr:row>
      <xdr:rowOff>28575</xdr:rowOff>
    </xdr:from>
    <xdr:to>
      <xdr:col>5</xdr:col>
      <xdr:colOff>209550</xdr:colOff>
      <xdr:row>13</xdr:row>
      <xdr:rowOff>171450</xdr:rowOff>
    </xdr:to>
    <xdr:sp macro="" textlink="">
      <xdr:nvSpPr>
        <xdr:cNvPr id="28" name="Flowchart: Connector 1">
          <a:extLst>
            <a:ext uri="{FF2B5EF4-FFF2-40B4-BE49-F238E27FC236}">
              <a16:creationId xmlns:a16="http://schemas.microsoft.com/office/drawing/2014/main" id="{F4A5500B-A7C9-4C84-B35B-E799EDDF1588}"/>
            </a:ext>
          </a:extLst>
        </xdr:cNvPr>
        <xdr:cNvSpPr/>
      </xdr:nvSpPr>
      <xdr:spPr>
        <a:xfrm>
          <a:off x="9210675" y="4248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13</xdr:row>
      <xdr:rowOff>28575</xdr:rowOff>
    </xdr:from>
    <xdr:to>
      <xdr:col>6</xdr:col>
      <xdr:colOff>190500</xdr:colOff>
      <xdr:row>13</xdr:row>
      <xdr:rowOff>171450</xdr:rowOff>
    </xdr:to>
    <xdr:sp macro="" textlink="">
      <xdr:nvSpPr>
        <xdr:cNvPr id="29" name="Flowchart: Connector 1">
          <a:extLst>
            <a:ext uri="{FF2B5EF4-FFF2-40B4-BE49-F238E27FC236}">
              <a16:creationId xmlns:a16="http://schemas.microsoft.com/office/drawing/2014/main" id="{C42CF12C-C2E0-4900-91BF-82FCF0ABF950}"/>
            </a:ext>
          </a:extLst>
        </xdr:cNvPr>
        <xdr:cNvSpPr/>
      </xdr:nvSpPr>
      <xdr:spPr>
        <a:xfrm>
          <a:off x="9953625" y="4248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xdr:colOff>
      <xdr:row>13</xdr:row>
      <xdr:rowOff>28575</xdr:rowOff>
    </xdr:from>
    <xdr:to>
      <xdr:col>7</xdr:col>
      <xdr:colOff>190500</xdr:colOff>
      <xdr:row>13</xdr:row>
      <xdr:rowOff>171450</xdr:rowOff>
    </xdr:to>
    <xdr:sp macro="" textlink="">
      <xdr:nvSpPr>
        <xdr:cNvPr id="30" name="Flowchart: Connector 1">
          <a:extLst>
            <a:ext uri="{FF2B5EF4-FFF2-40B4-BE49-F238E27FC236}">
              <a16:creationId xmlns:a16="http://schemas.microsoft.com/office/drawing/2014/main" id="{DCBEE117-899C-475E-B628-528BF76B02A6}"/>
            </a:ext>
          </a:extLst>
        </xdr:cNvPr>
        <xdr:cNvSpPr/>
      </xdr:nvSpPr>
      <xdr:spPr>
        <a:xfrm>
          <a:off x="10715625" y="4248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13</xdr:row>
      <xdr:rowOff>28575</xdr:rowOff>
    </xdr:from>
    <xdr:to>
      <xdr:col>8</xdr:col>
      <xdr:colOff>190500</xdr:colOff>
      <xdr:row>13</xdr:row>
      <xdr:rowOff>171450</xdr:rowOff>
    </xdr:to>
    <xdr:sp macro="" textlink="">
      <xdr:nvSpPr>
        <xdr:cNvPr id="31" name="Flowchart: Connector 1">
          <a:extLst>
            <a:ext uri="{FF2B5EF4-FFF2-40B4-BE49-F238E27FC236}">
              <a16:creationId xmlns:a16="http://schemas.microsoft.com/office/drawing/2014/main" id="{C6E765D1-F5A6-4F6E-860C-57D494B2EB82}"/>
            </a:ext>
          </a:extLst>
        </xdr:cNvPr>
        <xdr:cNvSpPr/>
      </xdr:nvSpPr>
      <xdr:spPr>
        <a:xfrm>
          <a:off x="11477625" y="4248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85725</xdr:colOff>
      <xdr:row>11</xdr:row>
      <xdr:rowOff>28575</xdr:rowOff>
    </xdr:from>
    <xdr:to>
      <xdr:col>3</xdr:col>
      <xdr:colOff>228600</xdr:colOff>
      <xdr:row>11</xdr:row>
      <xdr:rowOff>171450</xdr:rowOff>
    </xdr:to>
    <xdr:sp macro="" textlink="">
      <xdr:nvSpPr>
        <xdr:cNvPr id="32" name="Flowchart: Connector 1">
          <a:extLst>
            <a:ext uri="{FF2B5EF4-FFF2-40B4-BE49-F238E27FC236}">
              <a16:creationId xmlns:a16="http://schemas.microsoft.com/office/drawing/2014/main" id="{28CA2C30-7DCB-4579-8977-0C612234D12C}"/>
            </a:ext>
          </a:extLst>
        </xdr:cNvPr>
        <xdr:cNvSpPr/>
      </xdr:nvSpPr>
      <xdr:spPr>
        <a:xfrm>
          <a:off x="7705725" y="4438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xdr:colOff>
      <xdr:row>11</xdr:row>
      <xdr:rowOff>28575</xdr:rowOff>
    </xdr:from>
    <xdr:to>
      <xdr:col>5</xdr:col>
      <xdr:colOff>209550</xdr:colOff>
      <xdr:row>11</xdr:row>
      <xdr:rowOff>171450</xdr:rowOff>
    </xdr:to>
    <xdr:sp macro="" textlink="">
      <xdr:nvSpPr>
        <xdr:cNvPr id="34" name="Flowchart: Connector 1">
          <a:extLst>
            <a:ext uri="{FF2B5EF4-FFF2-40B4-BE49-F238E27FC236}">
              <a16:creationId xmlns:a16="http://schemas.microsoft.com/office/drawing/2014/main" id="{E62470DA-A1EA-4E9B-9DA9-9E7B64B4CD38}"/>
            </a:ext>
          </a:extLst>
        </xdr:cNvPr>
        <xdr:cNvSpPr/>
      </xdr:nvSpPr>
      <xdr:spPr>
        <a:xfrm>
          <a:off x="9210675" y="4438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11</xdr:row>
      <xdr:rowOff>28575</xdr:rowOff>
    </xdr:from>
    <xdr:to>
      <xdr:col>6</xdr:col>
      <xdr:colOff>190500</xdr:colOff>
      <xdr:row>11</xdr:row>
      <xdr:rowOff>171450</xdr:rowOff>
    </xdr:to>
    <xdr:sp macro="" textlink="">
      <xdr:nvSpPr>
        <xdr:cNvPr id="35" name="Flowchart: Connector 1">
          <a:extLst>
            <a:ext uri="{FF2B5EF4-FFF2-40B4-BE49-F238E27FC236}">
              <a16:creationId xmlns:a16="http://schemas.microsoft.com/office/drawing/2014/main" id="{0266EC71-CA61-476B-9BD3-7CFCF9A6050A}"/>
            </a:ext>
          </a:extLst>
        </xdr:cNvPr>
        <xdr:cNvSpPr/>
      </xdr:nvSpPr>
      <xdr:spPr>
        <a:xfrm>
          <a:off x="9953625" y="4438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11</xdr:row>
      <xdr:rowOff>28575</xdr:rowOff>
    </xdr:from>
    <xdr:to>
      <xdr:col>8</xdr:col>
      <xdr:colOff>190500</xdr:colOff>
      <xdr:row>11</xdr:row>
      <xdr:rowOff>171450</xdr:rowOff>
    </xdr:to>
    <xdr:sp macro="" textlink="">
      <xdr:nvSpPr>
        <xdr:cNvPr id="37" name="Flowchart: Connector 1">
          <a:extLst>
            <a:ext uri="{FF2B5EF4-FFF2-40B4-BE49-F238E27FC236}">
              <a16:creationId xmlns:a16="http://schemas.microsoft.com/office/drawing/2014/main" id="{2B6E66AC-B585-407C-9E64-9CB372146E5A}"/>
            </a:ext>
          </a:extLst>
        </xdr:cNvPr>
        <xdr:cNvSpPr/>
      </xdr:nvSpPr>
      <xdr:spPr>
        <a:xfrm>
          <a:off x="11477625" y="44386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85731</xdr:colOff>
      <xdr:row>12</xdr:row>
      <xdr:rowOff>46573</xdr:rowOff>
    </xdr:from>
    <xdr:to>
      <xdr:col>3</xdr:col>
      <xdr:colOff>228606</xdr:colOff>
      <xdr:row>12</xdr:row>
      <xdr:rowOff>189448</xdr:rowOff>
    </xdr:to>
    <xdr:sp macro="" textlink="">
      <xdr:nvSpPr>
        <xdr:cNvPr id="38" name="Flowchart: Connector 1">
          <a:extLst>
            <a:ext uri="{FF2B5EF4-FFF2-40B4-BE49-F238E27FC236}">
              <a16:creationId xmlns:a16="http://schemas.microsoft.com/office/drawing/2014/main" id="{5D598EC1-ABA1-4DEF-90A1-D49D8B03F71D}"/>
            </a:ext>
          </a:extLst>
        </xdr:cNvPr>
        <xdr:cNvSpPr/>
      </xdr:nvSpPr>
      <xdr:spPr>
        <a:xfrm>
          <a:off x="4467231" y="223732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66681</xdr:colOff>
      <xdr:row>12</xdr:row>
      <xdr:rowOff>46573</xdr:rowOff>
    </xdr:from>
    <xdr:to>
      <xdr:col>4</xdr:col>
      <xdr:colOff>209556</xdr:colOff>
      <xdr:row>12</xdr:row>
      <xdr:rowOff>189448</xdr:rowOff>
    </xdr:to>
    <xdr:sp macro="" textlink="">
      <xdr:nvSpPr>
        <xdr:cNvPr id="39" name="Flowchart: Connector 1">
          <a:extLst>
            <a:ext uri="{FF2B5EF4-FFF2-40B4-BE49-F238E27FC236}">
              <a16:creationId xmlns:a16="http://schemas.microsoft.com/office/drawing/2014/main" id="{DDB3CAE6-82DF-49FA-942C-4D3838E84AD8}"/>
            </a:ext>
          </a:extLst>
        </xdr:cNvPr>
        <xdr:cNvSpPr/>
      </xdr:nvSpPr>
      <xdr:spPr>
        <a:xfrm>
          <a:off x="5210181" y="223732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66681</xdr:colOff>
      <xdr:row>12</xdr:row>
      <xdr:rowOff>46573</xdr:rowOff>
    </xdr:from>
    <xdr:to>
      <xdr:col>5</xdr:col>
      <xdr:colOff>209556</xdr:colOff>
      <xdr:row>12</xdr:row>
      <xdr:rowOff>189448</xdr:rowOff>
    </xdr:to>
    <xdr:sp macro="" textlink="">
      <xdr:nvSpPr>
        <xdr:cNvPr id="40" name="Flowchart: Connector 1">
          <a:extLst>
            <a:ext uri="{FF2B5EF4-FFF2-40B4-BE49-F238E27FC236}">
              <a16:creationId xmlns:a16="http://schemas.microsoft.com/office/drawing/2014/main" id="{2EFBB976-3060-4144-AFBA-08D614F07A03}"/>
            </a:ext>
          </a:extLst>
        </xdr:cNvPr>
        <xdr:cNvSpPr/>
      </xdr:nvSpPr>
      <xdr:spPr>
        <a:xfrm>
          <a:off x="5972181" y="223732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47631</xdr:colOff>
      <xdr:row>12</xdr:row>
      <xdr:rowOff>46573</xdr:rowOff>
    </xdr:from>
    <xdr:to>
      <xdr:col>6</xdr:col>
      <xdr:colOff>190506</xdr:colOff>
      <xdr:row>12</xdr:row>
      <xdr:rowOff>189448</xdr:rowOff>
    </xdr:to>
    <xdr:sp macro="" textlink="">
      <xdr:nvSpPr>
        <xdr:cNvPr id="41" name="Flowchart: Connector 1">
          <a:extLst>
            <a:ext uri="{FF2B5EF4-FFF2-40B4-BE49-F238E27FC236}">
              <a16:creationId xmlns:a16="http://schemas.microsoft.com/office/drawing/2014/main" id="{9C6A6B75-68BD-4033-8E0A-C84743933C14}"/>
            </a:ext>
          </a:extLst>
        </xdr:cNvPr>
        <xdr:cNvSpPr/>
      </xdr:nvSpPr>
      <xdr:spPr>
        <a:xfrm>
          <a:off x="6715131" y="223732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47631</xdr:colOff>
      <xdr:row>12</xdr:row>
      <xdr:rowOff>46573</xdr:rowOff>
    </xdr:from>
    <xdr:to>
      <xdr:col>7</xdr:col>
      <xdr:colOff>190506</xdr:colOff>
      <xdr:row>12</xdr:row>
      <xdr:rowOff>189448</xdr:rowOff>
    </xdr:to>
    <xdr:sp macro="" textlink="">
      <xdr:nvSpPr>
        <xdr:cNvPr id="42" name="Flowchart: Connector 1">
          <a:extLst>
            <a:ext uri="{FF2B5EF4-FFF2-40B4-BE49-F238E27FC236}">
              <a16:creationId xmlns:a16="http://schemas.microsoft.com/office/drawing/2014/main" id="{2F5BF21E-77AC-4AE9-8801-9E3FCA89A213}"/>
            </a:ext>
          </a:extLst>
        </xdr:cNvPr>
        <xdr:cNvSpPr/>
      </xdr:nvSpPr>
      <xdr:spPr>
        <a:xfrm>
          <a:off x="7477131" y="2237323"/>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47631</xdr:colOff>
      <xdr:row>12</xdr:row>
      <xdr:rowOff>46573</xdr:rowOff>
    </xdr:from>
    <xdr:to>
      <xdr:col>8</xdr:col>
      <xdr:colOff>190506</xdr:colOff>
      <xdr:row>12</xdr:row>
      <xdr:rowOff>189448</xdr:rowOff>
    </xdr:to>
    <xdr:sp macro="" textlink="">
      <xdr:nvSpPr>
        <xdr:cNvPr id="43" name="Flowchart: Connector 1">
          <a:extLst>
            <a:ext uri="{FF2B5EF4-FFF2-40B4-BE49-F238E27FC236}">
              <a16:creationId xmlns:a16="http://schemas.microsoft.com/office/drawing/2014/main" id="{8B68DA7B-5C32-4804-B715-68328E088C5A}"/>
            </a:ext>
          </a:extLst>
        </xdr:cNvPr>
        <xdr:cNvSpPr/>
      </xdr:nvSpPr>
      <xdr:spPr>
        <a:xfrm>
          <a:off x="8239131" y="2237323"/>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37053</xdr:colOff>
      <xdr:row>18</xdr:row>
      <xdr:rowOff>46559</xdr:rowOff>
    </xdr:from>
    <xdr:to>
      <xdr:col>8</xdr:col>
      <xdr:colOff>179928</xdr:colOff>
      <xdr:row>18</xdr:row>
      <xdr:rowOff>189434</xdr:rowOff>
    </xdr:to>
    <xdr:sp macro="" textlink="">
      <xdr:nvSpPr>
        <xdr:cNvPr id="45" name="Flowchart: Connector 1">
          <a:extLst>
            <a:ext uri="{FF2B5EF4-FFF2-40B4-BE49-F238E27FC236}">
              <a16:creationId xmlns:a16="http://schemas.microsoft.com/office/drawing/2014/main" id="{BF79C4CA-7B06-427E-8DBE-1AE818074D05}"/>
            </a:ext>
          </a:extLst>
        </xdr:cNvPr>
        <xdr:cNvSpPr/>
      </xdr:nvSpPr>
      <xdr:spPr>
        <a:xfrm>
          <a:off x="8228553" y="3390892"/>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528129</xdr:colOff>
      <xdr:row>19</xdr:row>
      <xdr:rowOff>114292</xdr:rowOff>
    </xdr:from>
    <xdr:to>
      <xdr:col>3</xdr:col>
      <xdr:colOff>671004</xdr:colOff>
      <xdr:row>19</xdr:row>
      <xdr:rowOff>257167</xdr:rowOff>
    </xdr:to>
    <xdr:sp macro="" textlink="">
      <xdr:nvSpPr>
        <xdr:cNvPr id="46" name="Flowchart: Connector 1">
          <a:extLst>
            <a:ext uri="{FF2B5EF4-FFF2-40B4-BE49-F238E27FC236}">
              <a16:creationId xmlns:a16="http://schemas.microsoft.com/office/drawing/2014/main" id="{6E7A6992-DAC1-49F6-9476-FB2894721BCB}"/>
            </a:ext>
          </a:extLst>
        </xdr:cNvPr>
        <xdr:cNvSpPr/>
      </xdr:nvSpPr>
      <xdr:spPr>
        <a:xfrm>
          <a:off x="6073796" y="444287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549277</xdr:colOff>
      <xdr:row>19</xdr:row>
      <xdr:rowOff>148167</xdr:rowOff>
    </xdr:from>
    <xdr:to>
      <xdr:col>6</xdr:col>
      <xdr:colOff>692152</xdr:colOff>
      <xdr:row>19</xdr:row>
      <xdr:rowOff>291042</xdr:rowOff>
    </xdr:to>
    <xdr:sp macro="" textlink="">
      <xdr:nvSpPr>
        <xdr:cNvPr id="47" name="Flowchart: Connector 1">
          <a:extLst>
            <a:ext uri="{FF2B5EF4-FFF2-40B4-BE49-F238E27FC236}">
              <a16:creationId xmlns:a16="http://schemas.microsoft.com/office/drawing/2014/main" id="{46E6E058-9A60-44DD-9688-79ADCFF19A99}"/>
            </a:ext>
          </a:extLst>
        </xdr:cNvPr>
        <xdr:cNvSpPr/>
      </xdr:nvSpPr>
      <xdr:spPr>
        <a:xfrm>
          <a:off x="8412694" y="44767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564113</xdr:colOff>
      <xdr:row>20</xdr:row>
      <xdr:rowOff>107941</xdr:rowOff>
    </xdr:from>
    <xdr:to>
      <xdr:col>3</xdr:col>
      <xdr:colOff>706988</xdr:colOff>
      <xdr:row>20</xdr:row>
      <xdr:rowOff>250816</xdr:rowOff>
    </xdr:to>
    <xdr:sp macro="" textlink="">
      <xdr:nvSpPr>
        <xdr:cNvPr id="48" name="Flowchart: Connector 1">
          <a:extLst>
            <a:ext uri="{FF2B5EF4-FFF2-40B4-BE49-F238E27FC236}">
              <a16:creationId xmlns:a16="http://schemas.microsoft.com/office/drawing/2014/main" id="{1F0A6EA7-27E7-4C83-B6CD-B64F0BFA73F4}"/>
            </a:ext>
          </a:extLst>
        </xdr:cNvPr>
        <xdr:cNvSpPr/>
      </xdr:nvSpPr>
      <xdr:spPr>
        <a:xfrm>
          <a:off x="6109780" y="4817524"/>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568345</xdr:colOff>
      <xdr:row>20</xdr:row>
      <xdr:rowOff>101592</xdr:rowOff>
    </xdr:from>
    <xdr:to>
      <xdr:col>6</xdr:col>
      <xdr:colOff>711220</xdr:colOff>
      <xdr:row>20</xdr:row>
      <xdr:rowOff>244467</xdr:rowOff>
    </xdr:to>
    <xdr:sp macro="" textlink="">
      <xdr:nvSpPr>
        <xdr:cNvPr id="49" name="Flowchart: Connector 1">
          <a:extLst>
            <a:ext uri="{FF2B5EF4-FFF2-40B4-BE49-F238E27FC236}">
              <a16:creationId xmlns:a16="http://schemas.microsoft.com/office/drawing/2014/main" id="{6AE23CC7-F85E-499F-A95A-BC3545288494}"/>
            </a:ext>
          </a:extLst>
        </xdr:cNvPr>
        <xdr:cNvSpPr/>
      </xdr:nvSpPr>
      <xdr:spPr>
        <a:xfrm>
          <a:off x="8431762" y="481117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2868085</xdr:colOff>
      <xdr:row>3</xdr:row>
      <xdr:rowOff>719668</xdr:rowOff>
    </xdr:from>
    <xdr:to>
      <xdr:col>5</xdr:col>
      <xdr:colOff>301204</xdr:colOff>
      <xdr:row>3</xdr:row>
      <xdr:rowOff>1405382</xdr:rowOff>
    </xdr:to>
    <xdr:pic>
      <xdr:nvPicPr>
        <xdr:cNvPr id="64" name="Picture 63"/>
        <xdr:cNvPicPr>
          <a:picLocks noChangeAspect="1"/>
        </xdr:cNvPicPr>
      </xdr:nvPicPr>
      <xdr:blipFill>
        <a:blip xmlns:r="http://schemas.openxmlformats.org/officeDocument/2006/relationships" r:embed="rId1"/>
        <a:stretch>
          <a:fillRect/>
        </a:stretch>
      </xdr:blipFill>
      <xdr:spPr>
        <a:xfrm>
          <a:off x="4011085" y="719668"/>
          <a:ext cx="3380952" cy="685714"/>
        </a:xfrm>
        <a:prstGeom prst="rect">
          <a:avLst/>
        </a:prstGeom>
      </xdr:spPr>
    </xdr:pic>
    <xdr:clientData/>
  </xdr:twoCellAnchor>
  <xdr:twoCellAnchor>
    <xdr:from>
      <xdr:col>4</xdr:col>
      <xdr:colOff>63500</xdr:colOff>
      <xdr:row>11</xdr:row>
      <xdr:rowOff>21167</xdr:rowOff>
    </xdr:from>
    <xdr:to>
      <xdr:col>4</xdr:col>
      <xdr:colOff>206375</xdr:colOff>
      <xdr:row>11</xdr:row>
      <xdr:rowOff>164042</xdr:rowOff>
    </xdr:to>
    <xdr:sp macro="" textlink="">
      <xdr:nvSpPr>
        <xdr:cNvPr id="66" name="Flowchart: Connector 1">
          <a:extLst>
            <a:ext uri="{FF2B5EF4-FFF2-40B4-BE49-F238E27FC236}">
              <a16:creationId xmlns:a16="http://schemas.microsoft.com/office/drawing/2014/main" id="{6AE23CC7-F85E-499F-A95A-BC3545288494}"/>
            </a:ext>
          </a:extLst>
        </xdr:cNvPr>
        <xdr:cNvSpPr/>
      </xdr:nvSpPr>
      <xdr:spPr>
        <a:xfrm>
          <a:off x="6381750" y="2815167"/>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58208</xdr:colOff>
      <xdr:row>11</xdr:row>
      <xdr:rowOff>35984</xdr:rowOff>
    </xdr:from>
    <xdr:to>
      <xdr:col>7</xdr:col>
      <xdr:colOff>201083</xdr:colOff>
      <xdr:row>11</xdr:row>
      <xdr:rowOff>178859</xdr:rowOff>
    </xdr:to>
    <xdr:sp macro="" textlink="">
      <xdr:nvSpPr>
        <xdr:cNvPr id="67" name="Flowchart: Connector 1">
          <a:extLst>
            <a:ext uri="{FF2B5EF4-FFF2-40B4-BE49-F238E27FC236}">
              <a16:creationId xmlns:a16="http://schemas.microsoft.com/office/drawing/2014/main" id="{6AE23CC7-F85E-499F-A95A-BC3545288494}"/>
            </a:ext>
          </a:extLst>
        </xdr:cNvPr>
        <xdr:cNvSpPr/>
      </xdr:nvSpPr>
      <xdr:spPr>
        <a:xfrm>
          <a:off x="8694208" y="2829984"/>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84667</xdr:colOff>
      <xdr:row>13</xdr:row>
      <xdr:rowOff>21166</xdr:rowOff>
    </xdr:from>
    <xdr:to>
      <xdr:col>3</xdr:col>
      <xdr:colOff>227542</xdr:colOff>
      <xdr:row>13</xdr:row>
      <xdr:rowOff>164041</xdr:rowOff>
    </xdr:to>
    <xdr:sp macro="" textlink="">
      <xdr:nvSpPr>
        <xdr:cNvPr id="68" name="Flowchart: Connector 1">
          <a:extLst>
            <a:ext uri="{FF2B5EF4-FFF2-40B4-BE49-F238E27FC236}">
              <a16:creationId xmlns:a16="http://schemas.microsoft.com/office/drawing/2014/main" id="{F4A5500B-A7C9-4C84-B35B-E799EDDF1588}"/>
            </a:ext>
          </a:extLst>
        </xdr:cNvPr>
        <xdr:cNvSpPr/>
      </xdr:nvSpPr>
      <xdr:spPr>
        <a:xfrm>
          <a:off x="5630334" y="3206749"/>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74084</xdr:colOff>
      <xdr:row>13</xdr:row>
      <xdr:rowOff>31750</xdr:rowOff>
    </xdr:from>
    <xdr:to>
      <xdr:col>4</xdr:col>
      <xdr:colOff>216959</xdr:colOff>
      <xdr:row>13</xdr:row>
      <xdr:rowOff>174625</xdr:rowOff>
    </xdr:to>
    <xdr:sp macro="" textlink="">
      <xdr:nvSpPr>
        <xdr:cNvPr id="69" name="Flowchart: Connector 1">
          <a:extLst>
            <a:ext uri="{FF2B5EF4-FFF2-40B4-BE49-F238E27FC236}">
              <a16:creationId xmlns:a16="http://schemas.microsoft.com/office/drawing/2014/main" id="{F4A5500B-A7C9-4C84-B35B-E799EDDF1588}"/>
            </a:ext>
          </a:extLst>
        </xdr:cNvPr>
        <xdr:cNvSpPr/>
      </xdr:nvSpPr>
      <xdr:spPr>
        <a:xfrm>
          <a:off x="6392334" y="32173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105833</xdr:colOff>
      <xdr:row>14</xdr:row>
      <xdr:rowOff>31750</xdr:rowOff>
    </xdr:from>
    <xdr:to>
      <xdr:col>3</xdr:col>
      <xdr:colOff>248708</xdr:colOff>
      <xdr:row>14</xdr:row>
      <xdr:rowOff>174625</xdr:rowOff>
    </xdr:to>
    <xdr:sp macro="" textlink="">
      <xdr:nvSpPr>
        <xdr:cNvPr id="70" name="Flowchart: Connector 1">
          <a:extLst>
            <a:ext uri="{FF2B5EF4-FFF2-40B4-BE49-F238E27FC236}">
              <a16:creationId xmlns:a16="http://schemas.microsoft.com/office/drawing/2014/main" id="{F4A5500B-A7C9-4C84-B35B-E799EDDF1588}"/>
            </a:ext>
          </a:extLst>
        </xdr:cNvPr>
        <xdr:cNvSpPr/>
      </xdr:nvSpPr>
      <xdr:spPr>
        <a:xfrm>
          <a:off x="5651500" y="34078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84667</xdr:colOff>
      <xdr:row>14</xdr:row>
      <xdr:rowOff>21166</xdr:rowOff>
    </xdr:from>
    <xdr:to>
      <xdr:col>4</xdr:col>
      <xdr:colOff>227542</xdr:colOff>
      <xdr:row>14</xdr:row>
      <xdr:rowOff>164041</xdr:rowOff>
    </xdr:to>
    <xdr:sp macro="" textlink="">
      <xdr:nvSpPr>
        <xdr:cNvPr id="71" name="Flowchart: Connector 1">
          <a:extLst>
            <a:ext uri="{FF2B5EF4-FFF2-40B4-BE49-F238E27FC236}">
              <a16:creationId xmlns:a16="http://schemas.microsoft.com/office/drawing/2014/main" id="{F4A5500B-A7C9-4C84-B35B-E799EDDF1588}"/>
            </a:ext>
          </a:extLst>
        </xdr:cNvPr>
        <xdr:cNvSpPr/>
      </xdr:nvSpPr>
      <xdr:spPr>
        <a:xfrm>
          <a:off x="6402917" y="3397249"/>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74083</xdr:colOff>
      <xdr:row>14</xdr:row>
      <xdr:rowOff>21167</xdr:rowOff>
    </xdr:from>
    <xdr:to>
      <xdr:col>5</xdr:col>
      <xdr:colOff>216958</xdr:colOff>
      <xdr:row>14</xdr:row>
      <xdr:rowOff>164042</xdr:rowOff>
    </xdr:to>
    <xdr:sp macro="" textlink="">
      <xdr:nvSpPr>
        <xdr:cNvPr id="72" name="Flowchart: Connector 1">
          <a:extLst>
            <a:ext uri="{FF2B5EF4-FFF2-40B4-BE49-F238E27FC236}">
              <a16:creationId xmlns:a16="http://schemas.microsoft.com/office/drawing/2014/main" id="{F4A5500B-A7C9-4C84-B35B-E799EDDF1588}"/>
            </a:ext>
          </a:extLst>
        </xdr:cNvPr>
        <xdr:cNvSpPr/>
      </xdr:nvSpPr>
      <xdr:spPr>
        <a:xfrm>
          <a:off x="7164916" y="33972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68791</xdr:colOff>
      <xdr:row>14</xdr:row>
      <xdr:rowOff>25400</xdr:rowOff>
    </xdr:from>
    <xdr:to>
      <xdr:col>7</xdr:col>
      <xdr:colOff>211666</xdr:colOff>
      <xdr:row>14</xdr:row>
      <xdr:rowOff>168275</xdr:rowOff>
    </xdr:to>
    <xdr:sp macro="" textlink="">
      <xdr:nvSpPr>
        <xdr:cNvPr id="73" name="Flowchart: Connector 1">
          <a:extLst>
            <a:ext uri="{FF2B5EF4-FFF2-40B4-BE49-F238E27FC236}">
              <a16:creationId xmlns:a16="http://schemas.microsoft.com/office/drawing/2014/main" id="{F4A5500B-A7C9-4C84-B35B-E799EDDF1588}"/>
            </a:ext>
          </a:extLst>
        </xdr:cNvPr>
        <xdr:cNvSpPr/>
      </xdr:nvSpPr>
      <xdr:spPr>
        <a:xfrm>
          <a:off x="8704791" y="340148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95250</xdr:colOff>
      <xdr:row>15</xdr:row>
      <xdr:rowOff>21167</xdr:rowOff>
    </xdr:from>
    <xdr:to>
      <xdr:col>3</xdr:col>
      <xdr:colOff>238125</xdr:colOff>
      <xdr:row>15</xdr:row>
      <xdr:rowOff>164042</xdr:rowOff>
    </xdr:to>
    <xdr:sp macro="" textlink="">
      <xdr:nvSpPr>
        <xdr:cNvPr id="74" name="Flowchart: Connector 1">
          <a:extLst>
            <a:ext uri="{FF2B5EF4-FFF2-40B4-BE49-F238E27FC236}">
              <a16:creationId xmlns:a16="http://schemas.microsoft.com/office/drawing/2014/main" id="{F4A5500B-A7C9-4C84-B35B-E799EDDF1588}"/>
            </a:ext>
          </a:extLst>
        </xdr:cNvPr>
        <xdr:cNvSpPr/>
      </xdr:nvSpPr>
      <xdr:spPr>
        <a:xfrm>
          <a:off x="5640917" y="35877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84667</xdr:colOff>
      <xdr:row>15</xdr:row>
      <xdr:rowOff>21166</xdr:rowOff>
    </xdr:from>
    <xdr:to>
      <xdr:col>4</xdr:col>
      <xdr:colOff>227542</xdr:colOff>
      <xdr:row>15</xdr:row>
      <xdr:rowOff>164041</xdr:rowOff>
    </xdr:to>
    <xdr:sp macro="" textlink="">
      <xdr:nvSpPr>
        <xdr:cNvPr id="75" name="Flowchart: Connector 1">
          <a:extLst>
            <a:ext uri="{FF2B5EF4-FFF2-40B4-BE49-F238E27FC236}">
              <a16:creationId xmlns:a16="http://schemas.microsoft.com/office/drawing/2014/main" id="{F4A5500B-A7C9-4C84-B35B-E799EDDF1588}"/>
            </a:ext>
          </a:extLst>
        </xdr:cNvPr>
        <xdr:cNvSpPr/>
      </xdr:nvSpPr>
      <xdr:spPr>
        <a:xfrm>
          <a:off x="6402917" y="3587749"/>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74083</xdr:colOff>
      <xdr:row>15</xdr:row>
      <xdr:rowOff>21167</xdr:rowOff>
    </xdr:from>
    <xdr:to>
      <xdr:col>5</xdr:col>
      <xdr:colOff>216958</xdr:colOff>
      <xdr:row>15</xdr:row>
      <xdr:rowOff>164042</xdr:rowOff>
    </xdr:to>
    <xdr:sp macro="" textlink="">
      <xdr:nvSpPr>
        <xdr:cNvPr id="76" name="Flowchart: Connector 1">
          <a:extLst>
            <a:ext uri="{FF2B5EF4-FFF2-40B4-BE49-F238E27FC236}">
              <a16:creationId xmlns:a16="http://schemas.microsoft.com/office/drawing/2014/main" id="{F4A5500B-A7C9-4C84-B35B-E799EDDF1588}"/>
            </a:ext>
          </a:extLst>
        </xdr:cNvPr>
        <xdr:cNvSpPr/>
      </xdr:nvSpPr>
      <xdr:spPr>
        <a:xfrm>
          <a:off x="7164916" y="35877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52917</xdr:colOff>
      <xdr:row>15</xdr:row>
      <xdr:rowOff>31750</xdr:rowOff>
    </xdr:from>
    <xdr:to>
      <xdr:col>7</xdr:col>
      <xdr:colOff>195792</xdr:colOff>
      <xdr:row>15</xdr:row>
      <xdr:rowOff>174625</xdr:rowOff>
    </xdr:to>
    <xdr:sp macro="" textlink="">
      <xdr:nvSpPr>
        <xdr:cNvPr id="77" name="Flowchart: Connector 1">
          <a:extLst>
            <a:ext uri="{FF2B5EF4-FFF2-40B4-BE49-F238E27FC236}">
              <a16:creationId xmlns:a16="http://schemas.microsoft.com/office/drawing/2014/main" id="{F4A5500B-A7C9-4C84-B35B-E799EDDF1588}"/>
            </a:ext>
          </a:extLst>
        </xdr:cNvPr>
        <xdr:cNvSpPr/>
      </xdr:nvSpPr>
      <xdr:spPr>
        <a:xfrm>
          <a:off x="8688917" y="35983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52917</xdr:colOff>
      <xdr:row>15</xdr:row>
      <xdr:rowOff>31750</xdr:rowOff>
    </xdr:from>
    <xdr:to>
      <xdr:col>8</xdr:col>
      <xdr:colOff>195792</xdr:colOff>
      <xdr:row>15</xdr:row>
      <xdr:rowOff>174625</xdr:rowOff>
    </xdr:to>
    <xdr:sp macro="" textlink="">
      <xdr:nvSpPr>
        <xdr:cNvPr id="78" name="Flowchart: Connector 1">
          <a:extLst>
            <a:ext uri="{FF2B5EF4-FFF2-40B4-BE49-F238E27FC236}">
              <a16:creationId xmlns:a16="http://schemas.microsoft.com/office/drawing/2014/main" id="{F4A5500B-A7C9-4C84-B35B-E799EDDF1588}"/>
            </a:ext>
          </a:extLst>
        </xdr:cNvPr>
        <xdr:cNvSpPr/>
      </xdr:nvSpPr>
      <xdr:spPr>
        <a:xfrm>
          <a:off x="9461500" y="35983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84666</xdr:colOff>
      <xdr:row>16</xdr:row>
      <xdr:rowOff>31750</xdr:rowOff>
    </xdr:from>
    <xdr:to>
      <xdr:col>3</xdr:col>
      <xdr:colOff>227541</xdr:colOff>
      <xdr:row>16</xdr:row>
      <xdr:rowOff>174625</xdr:rowOff>
    </xdr:to>
    <xdr:sp macro="" textlink="">
      <xdr:nvSpPr>
        <xdr:cNvPr id="79" name="Flowchart: Connector 1">
          <a:extLst>
            <a:ext uri="{FF2B5EF4-FFF2-40B4-BE49-F238E27FC236}">
              <a16:creationId xmlns:a16="http://schemas.microsoft.com/office/drawing/2014/main" id="{F4A5500B-A7C9-4C84-B35B-E799EDDF1588}"/>
            </a:ext>
          </a:extLst>
        </xdr:cNvPr>
        <xdr:cNvSpPr/>
      </xdr:nvSpPr>
      <xdr:spPr>
        <a:xfrm>
          <a:off x="5630333" y="37888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74083</xdr:colOff>
      <xdr:row>16</xdr:row>
      <xdr:rowOff>21167</xdr:rowOff>
    </xdr:from>
    <xdr:to>
      <xdr:col>4</xdr:col>
      <xdr:colOff>216958</xdr:colOff>
      <xdr:row>16</xdr:row>
      <xdr:rowOff>164042</xdr:rowOff>
    </xdr:to>
    <xdr:sp macro="" textlink="">
      <xdr:nvSpPr>
        <xdr:cNvPr id="80" name="Flowchart: Connector 1">
          <a:extLst>
            <a:ext uri="{FF2B5EF4-FFF2-40B4-BE49-F238E27FC236}">
              <a16:creationId xmlns:a16="http://schemas.microsoft.com/office/drawing/2014/main" id="{F4A5500B-A7C9-4C84-B35B-E799EDDF1588}"/>
            </a:ext>
          </a:extLst>
        </xdr:cNvPr>
        <xdr:cNvSpPr/>
      </xdr:nvSpPr>
      <xdr:spPr>
        <a:xfrm>
          <a:off x="6392333" y="37782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74083</xdr:colOff>
      <xdr:row>16</xdr:row>
      <xdr:rowOff>21166</xdr:rowOff>
    </xdr:from>
    <xdr:to>
      <xdr:col>5</xdr:col>
      <xdr:colOff>216958</xdr:colOff>
      <xdr:row>16</xdr:row>
      <xdr:rowOff>164041</xdr:rowOff>
    </xdr:to>
    <xdr:sp macro="" textlink="">
      <xdr:nvSpPr>
        <xdr:cNvPr id="81" name="Flowchart: Connector 1">
          <a:extLst>
            <a:ext uri="{FF2B5EF4-FFF2-40B4-BE49-F238E27FC236}">
              <a16:creationId xmlns:a16="http://schemas.microsoft.com/office/drawing/2014/main" id="{F4A5500B-A7C9-4C84-B35B-E799EDDF1588}"/>
            </a:ext>
          </a:extLst>
        </xdr:cNvPr>
        <xdr:cNvSpPr/>
      </xdr:nvSpPr>
      <xdr:spPr>
        <a:xfrm>
          <a:off x="7164916" y="3778249"/>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63500</xdr:colOff>
      <xdr:row>16</xdr:row>
      <xdr:rowOff>21166</xdr:rowOff>
    </xdr:from>
    <xdr:to>
      <xdr:col>7</xdr:col>
      <xdr:colOff>206375</xdr:colOff>
      <xdr:row>16</xdr:row>
      <xdr:rowOff>164041</xdr:rowOff>
    </xdr:to>
    <xdr:sp macro="" textlink="">
      <xdr:nvSpPr>
        <xdr:cNvPr id="82" name="Flowchart: Connector 1">
          <a:extLst>
            <a:ext uri="{FF2B5EF4-FFF2-40B4-BE49-F238E27FC236}">
              <a16:creationId xmlns:a16="http://schemas.microsoft.com/office/drawing/2014/main" id="{F4A5500B-A7C9-4C84-B35B-E799EDDF1588}"/>
            </a:ext>
          </a:extLst>
        </xdr:cNvPr>
        <xdr:cNvSpPr/>
      </xdr:nvSpPr>
      <xdr:spPr>
        <a:xfrm>
          <a:off x="8699500" y="3778249"/>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84666</xdr:colOff>
      <xdr:row>17</xdr:row>
      <xdr:rowOff>42333</xdr:rowOff>
    </xdr:from>
    <xdr:to>
      <xdr:col>3</xdr:col>
      <xdr:colOff>227541</xdr:colOff>
      <xdr:row>17</xdr:row>
      <xdr:rowOff>185208</xdr:rowOff>
    </xdr:to>
    <xdr:sp macro="" textlink="">
      <xdr:nvSpPr>
        <xdr:cNvPr id="83" name="Flowchart: Connector 1">
          <a:extLst>
            <a:ext uri="{FF2B5EF4-FFF2-40B4-BE49-F238E27FC236}">
              <a16:creationId xmlns:a16="http://schemas.microsoft.com/office/drawing/2014/main" id="{F4A5500B-A7C9-4C84-B35B-E799EDDF1588}"/>
            </a:ext>
          </a:extLst>
        </xdr:cNvPr>
        <xdr:cNvSpPr/>
      </xdr:nvSpPr>
      <xdr:spPr>
        <a:xfrm>
          <a:off x="5630333" y="3989916"/>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74083</xdr:colOff>
      <xdr:row>17</xdr:row>
      <xdr:rowOff>31750</xdr:rowOff>
    </xdr:from>
    <xdr:to>
      <xdr:col>4</xdr:col>
      <xdr:colOff>216958</xdr:colOff>
      <xdr:row>17</xdr:row>
      <xdr:rowOff>174625</xdr:rowOff>
    </xdr:to>
    <xdr:sp macro="" textlink="">
      <xdr:nvSpPr>
        <xdr:cNvPr id="84" name="Flowchart: Connector 1">
          <a:extLst>
            <a:ext uri="{FF2B5EF4-FFF2-40B4-BE49-F238E27FC236}">
              <a16:creationId xmlns:a16="http://schemas.microsoft.com/office/drawing/2014/main" id="{F4A5500B-A7C9-4C84-B35B-E799EDDF1588}"/>
            </a:ext>
          </a:extLst>
        </xdr:cNvPr>
        <xdr:cNvSpPr/>
      </xdr:nvSpPr>
      <xdr:spPr>
        <a:xfrm>
          <a:off x="6392333" y="39793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84667</xdr:colOff>
      <xdr:row>17</xdr:row>
      <xdr:rowOff>31750</xdr:rowOff>
    </xdr:from>
    <xdr:to>
      <xdr:col>5</xdr:col>
      <xdr:colOff>227542</xdr:colOff>
      <xdr:row>17</xdr:row>
      <xdr:rowOff>174625</xdr:rowOff>
    </xdr:to>
    <xdr:sp macro="" textlink="">
      <xdr:nvSpPr>
        <xdr:cNvPr id="85" name="Flowchart: Connector 1">
          <a:extLst>
            <a:ext uri="{FF2B5EF4-FFF2-40B4-BE49-F238E27FC236}">
              <a16:creationId xmlns:a16="http://schemas.microsoft.com/office/drawing/2014/main" id="{F4A5500B-A7C9-4C84-B35B-E799EDDF1588}"/>
            </a:ext>
          </a:extLst>
        </xdr:cNvPr>
        <xdr:cNvSpPr/>
      </xdr:nvSpPr>
      <xdr:spPr>
        <a:xfrm>
          <a:off x="7175500" y="39793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52916</xdr:colOff>
      <xdr:row>17</xdr:row>
      <xdr:rowOff>42333</xdr:rowOff>
    </xdr:from>
    <xdr:to>
      <xdr:col>6</xdr:col>
      <xdr:colOff>195791</xdr:colOff>
      <xdr:row>17</xdr:row>
      <xdr:rowOff>185208</xdr:rowOff>
    </xdr:to>
    <xdr:sp macro="" textlink="">
      <xdr:nvSpPr>
        <xdr:cNvPr id="86" name="Flowchart: Connector 1">
          <a:extLst>
            <a:ext uri="{FF2B5EF4-FFF2-40B4-BE49-F238E27FC236}">
              <a16:creationId xmlns:a16="http://schemas.microsoft.com/office/drawing/2014/main" id="{F4A5500B-A7C9-4C84-B35B-E799EDDF1588}"/>
            </a:ext>
          </a:extLst>
        </xdr:cNvPr>
        <xdr:cNvSpPr/>
      </xdr:nvSpPr>
      <xdr:spPr>
        <a:xfrm>
          <a:off x="7916333" y="3989916"/>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52917</xdr:colOff>
      <xdr:row>18</xdr:row>
      <xdr:rowOff>31750</xdr:rowOff>
    </xdr:from>
    <xdr:to>
      <xdr:col>7</xdr:col>
      <xdr:colOff>195792</xdr:colOff>
      <xdr:row>18</xdr:row>
      <xdr:rowOff>174625</xdr:rowOff>
    </xdr:to>
    <xdr:sp macro="" textlink="">
      <xdr:nvSpPr>
        <xdr:cNvPr id="87" name="Flowchart: Connector 1">
          <a:extLst>
            <a:ext uri="{FF2B5EF4-FFF2-40B4-BE49-F238E27FC236}">
              <a16:creationId xmlns:a16="http://schemas.microsoft.com/office/drawing/2014/main" id="{BF79C4CA-7B06-427E-8DBE-1AE818074D05}"/>
            </a:ext>
          </a:extLst>
        </xdr:cNvPr>
        <xdr:cNvSpPr/>
      </xdr:nvSpPr>
      <xdr:spPr>
        <a:xfrm>
          <a:off x="8688917" y="41698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74083</xdr:colOff>
      <xdr:row>22</xdr:row>
      <xdr:rowOff>10584</xdr:rowOff>
    </xdr:from>
    <xdr:to>
      <xdr:col>4</xdr:col>
      <xdr:colOff>216958</xdr:colOff>
      <xdr:row>22</xdr:row>
      <xdr:rowOff>153459</xdr:rowOff>
    </xdr:to>
    <xdr:sp macro="" textlink="">
      <xdr:nvSpPr>
        <xdr:cNvPr id="88" name="Flowchart: Connector 1">
          <a:extLst>
            <a:ext uri="{FF2B5EF4-FFF2-40B4-BE49-F238E27FC236}">
              <a16:creationId xmlns:a16="http://schemas.microsoft.com/office/drawing/2014/main" id="{BF79C4CA-7B06-427E-8DBE-1AE818074D05}"/>
            </a:ext>
          </a:extLst>
        </xdr:cNvPr>
        <xdr:cNvSpPr/>
      </xdr:nvSpPr>
      <xdr:spPr>
        <a:xfrm>
          <a:off x="6392333" y="5482167"/>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31750</xdr:colOff>
      <xdr:row>21</xdr:row>
      <xdr:rowOff>127000</xdr:rowOff>
    </xdr:from>
    <xdr:to>
      <xdr:col>7</xdr:col>
      <xdr:colOff>174625</xdr:colOff>
      <xdr:row>21</xdr:row>
      <xdr:rowOff>269875</xdr:rowOff>
    </xdr:to>
    <xdr:sp macro="" textlink="">
      <xdr:nvSpPr>
        <xdr:cNvPr id="89" name="Flowchart: Connector 1">
          <a:extLst>
            <a:ext uri="{FF2B5EF4-FFF2-40B4-BE49-F238E27FC236}">
              <a16:creationId xmlns:a16="http://schemas.microsoft.com/office/drawing/2014/main" id="{BF79C4CA-7B06-427E-8DBE-1AE818074D05}"/>
            </a:ext>
          </a:extLst>
        </xdr:cNvPr>
        <xdr:cNvSpPr/>
      </xdr:nvSpPr>
      <xdr:spPr>
        <a:xfrm>
          <a:off x="8667750" y="521758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52917</xdr:colOff>
      <xdr:row>23</xdr:row>
      <xdr:rowOff>21166</xdr:rowOff>
    </xdr:from>
    <xdr:to>
      <xdr:col>8</xdr:col>
      <xdr:colOff>195792</xdr:colOff>
      <xdr:row>23</xdr:row>
      <xdr:rowOff>164041</xdr:rowOff>
    </xdr:to>
    <xdr:sp macro="" textlink="">
      <xdr:nvSpPr>
        <xdr:cNvPr id="90" name="Flowchart: Connector 1">
          <a:extLst>
            <a:ext uri="{FF2B5EF4-FFF2-40B4-BE49-F238E27FC236}">
              <a16:creationId xmlns:a16="http://schemas.microsoft.com/office/drawing/2014/main" id="{BF79C4CA-7B06-427E-8DBE-1AE818074D05}"/>
            </a:ext>
          </a:extLst>
        </xdr:cNvPr>
        <xdr:cNvSpPr/>
      </xdr:nvSpPr>
      <xdr:spPr>
        <a:xfrm>
          <a:off x="9461500" y="569383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63500</xdr:colOff>
      <xdr:row>24</xdr:row>
      <xdr:rowOff>31750</xdr:rowOff>
    </xdr:from>
    <xdr:to>
      <xdr:col>8</xdr:col>
      <xdr:colOff>206375</xdr:colOff>
      <xdr:row>24</xdr:row>
      <xdr:rowOff>174625</xdr:rowOff>
    </xdr:to>
    <xdr:sp macro="" textlink="">
      <xdr:nvSpPr>
        <xdr:cNvPr id="91" name="Flowchart: Connector 1">
          <a:extLst>
            <a:ext uri="{FF2B5EF4-FFF2-40B4-BE49-F238E27FC236}">
              <a16:creationId xmlns:a16="http://schemas.microsoft.com/office/drawing/2014/main" id="{BF79C4CA-7B06-427E-8DBE-1AE818074D05}"/>
            </a:ext>
          </a:extLst>
        </xdr:cNvPr>
        <xdr:cNvSpPr/>
      </xdr:nvSpPr>
      <xdr:spPr>
        <a:xfrm>
          <a:off x="9472083" y="5894917"/>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74083</xdr:colOff>
      <xdr:row>25</xdr:row>
      <xdr:rowOff>31750</xdr:rowOff>
    </xdr:from>
    <xdr:to>
      <xdr:col>8</xdr:col>
      <xdr:colOff>216958</xdr:colOff>
      <xdr:row>25</xdr:row>
      <xdr:rowOff>174625</xdr:rowOff>
    </xdr:to>
    <xdr:sp macro="" textlink="">
      <xdr:nvSpPr>
        <xdr:cNvPr id="92" name="Flowchart: Connector 1">
          <a:extLst>
            <a:ext uri="{FF2B5EF4-FFF2-40B4-BE49-F238E27FC236}">
              <a16:creationId xmlns:a16="http://schemas.microsoft.com/office/drawing/2014/main" id="{BF79C4CA-7B06-427E-8DBE-1AE818074D05}"/>
            </a:ext>
          </a:extLst>
        </xdr:cNvPr>
        <xdr:cNvSpPr/>
      </xdr:nvSpPr>
      <xdr:spPr>
        <a:xfrm>
          <a:off x="9482666" y="6085417"/>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74083</xdr:colOff>
      <xdr:row>26</xdr:row>
      <xdr:rowOff>31749</xdr:rowOff>
    </xdr:from>
    <xdr:to>
      <xdr:col>8</xdr:col>
      <xdr:colOff>216958</xdr:colOff>
      <xdr:row>26</xdr:row>
      <xdr:rowOff>174624</xdr:rowOff>
    </xdr:to>
    <xdr:sp macro="" textlink="">
      <xdr:nvSpPr>
        <xdr:cNvPr id="93" name="Flowchart: Connector 1">
          <a:extLst>
            <a:ext uri="{FF2B5EF4-FFF2-40B4-BE49-F238E27FC236}">
              <a16:creationId xmlns:a16="http://schemas.microsoft.com/office/drawing/2014/main" id="{BF79C4CA-7B06-427E-8DBE-1AE818074D05}"/>
            </a:ext>
          </a:extLst>
        </xdr:cNvPr>
        <xdr:cNvSpPr/>
      </xdr:nvSpPr>
      <xdr:spPr>
        <a:xfrm>
          <a:off x="9482666" y="6275916"/>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74083</xdr:colOff>
      <xdr:row>27</xdr:row>
      <xdr:rowOff>21167</xdr:rowOff>
    </xdr:from>
    <xdr:to>
      <xdr:col>8</xdr:col>
      <xdr:colOff>216958</xdr:colOff>
      <xdr:row>27</xdr:row>
      <xdr:rowOff>164042</xdr:rowOff>
    </xdr:to>
    <xdr:sp macro="" textlink="">
      <xdr:nvSpPr>
        <xdr:cNvPr id="94" name="Flowchart: Connector 1">
          <a:extLst>
            <a:ext uri="{FF2B5EF4-FFF2-40B4-BE49-F238E27FC236}">
              <a16:creationId xmlns:a16="http://schemas.microsoft.com/office/drawing/2014/main" id="{BF79C4CA-7B06-427E-8DBE-1AE818074D05}"/>
            </a:ext>
          </a:extLst>
        </xdr:cNvPr>
        <xdr:cNvSpPr/>
      </xdr:nvSpPr>
      <xdr:spPr>
        <a:xfrm>
          <a:off x="9482666" y="6455834"/>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63500</xdr:colOff>
      <xdr:row>28</xdr:row>
      <xdr:rowOff>42334</xdr:rowOff>
    </xdr:from>
    <xdr:to>
      <xdr:col>8</xdr:col>
      <xdr:colOff>206375</xdr:colOff>
      <xdr:row>28</xdr:row>
      <xdr:rowOff>185209</xdr:rowOff>
    </xdr:to>
    <xdr:sp macro="" textlink="">
      <xdr:nvSpPr>
        <xdr:cNvPr id="95" name="Flowchart: Connector 1">
          <a:extLst>
            <a:ext uri="{FF2B5EF4-FFF2-40B4-BE49-F238E27FC236}">
              <a16:creationId xmlns:a16="http://schemas.microsoft.com/office/drawing/2014/main" id="{BF79C4CA-7B06-427E-8DBE-1AE818074D05}"/>
            </a:ext>
          </a:extLst>
        </xdr:cNvPr>
        <xdr:cNvSpPr/>
      </xdr:nvSpPr>
      <xdr:spPr>
        <a:xfrm>
          <a:off x="9472083" y="6667501"/>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158749</xdr:colOff>
      <xdr:row>33</xdr:row>
      <xdr:rowOff>21167</xdr:rowOff>
    </xdr:from>
    <xdr:to>
      <xdr:col>3</xdr:col>
      <xdr:colOff>301624</xdr:colOff>
      <xdr:row>33</xdr:row>
      <xdr:rowOff>164042</xdr:rowOff>
    </xdr:to>
    <xdr:sp macro="" textlink="">
      <xdr:nvSpPr>
        <xdr:cNvPr id="96" name="Flowchart: Connector 1">
          <a:extLst>
            <a:ext uri="{FF2B5EF4-FFF2-40B4-BE49-F238E27FC236}">
              <a16:creationId xmlns:a16="http://schemas.microsoft.com/office/drawing/2014/main" id="{BF79C4CA-7B06-427E-8DBE-1AE818074D05}"/>
            </a:ext>
          </a:extLst>
        </xdr:cNvPr>
        <xdr:cNvSpPr/>
      </xdr:nvSpPr>
      <xdr:spPr>
        <a:xfrm>
          <a:off x="5704416" y="819150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127000</xdr:colOff>
      <xdr:row>33</xdr:row>
      <xdr:rowOff>21167</xdr:rowOff>
    </xdr:from>
    <xdr:to>
      <xdr:col>4</xdr:col>
      <xdr:colOff>269875</xdr:colOff>
      <xdr:row>33</xdr:row>
      <xdr:rowOff>164042</xdr:rowOff>
    </xdr:to>
    <xdr:sp macro="" textlink="">
      <xdr:nvSpPr>
        <xdr:cNvPr id="97" name="Flowchart: Connector 1">
          <a:extLst>
            <a:ext uri="{FF2B5EF4-FFF2-40B4-BE49-F238E27FC236}">
              <a16:creationId xmlns:a16="http://schemas.microsoft.com/office/drawing/2014/main" id="{BF79C4CA-7B06-427E-8DBE-1AE818074D05}"/>
            </a:ext>
          </a:extLst>
        </xdr:cNvPr>
        <xdr:cNvSpPr/>
      </xdr:nvSpPr>
      <xdr:spPr>
        <a:xfrm>
          <a:off x="6445250" y="819150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148166</xdr:colOff>
      <xdr:row>33</xdr:row>
      <xdr:rowOff>31750</xdr:rowOff>
    </xdr:from>
    <xdr:to>
      <xdr:col>5</xdr:col>
      <xdr:colOff>291041</xdr:colOff>
      <xdr:row>33</xdr:row>
      <xdr:rowOff>174625</xdr:rowOff>
    </xdr:to>
    <xdr:sp macro="" textlink="">
      <xdr:nvSpPr>
        <xdr:cNvPr id="98" name="Flowchart: Connector 1">
          <a:extLst>
            <a:ext uri="{FF2B5EF4-FFF2-40B4-BE49-F238E27FC236}">
              <a16:creationId xmlns:a16="http://schemas.microsoft.com/office/drawing/2014/main" id="{BF79C4CA-7B06-427E-8DBE-1AE818074D05}"/>
            </a:ext>
          </a:extLst>
        </xdr:cNvPr>
        <xdr:cNvSpPr/>
      </xdr:nvSpPr>
      <xdr:spPr>
        <a:xfrm>
          <a:off x="7238999" y="820208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148167</xdr:colOff>
      <xdr:row>33</xdr:row>
      <xdr:rowOff>31750</xdr:rowOff>
    </xdr:from>
    <xdr:to>
      <xdr:col>6</xdr:col>
      <xdr:colOff>291042</xdr:colOff>
      <xdr:row>33</xdr:row>
      <xdr:rowOff>174625</xdr:rowOff>
    </xdr:to>
    <xdr:sp macro="" textlink="">
      <xdr:nvSpPr>
        <xdr:cNvPr id="99" name="Flowchart: Connector 1">
          <a:extLst>
            <a:ext uri="{FF2B5EF4-FFF2-40B4-BE49-F238E27FC236}">
              <a16:creationId xmlns:a16="http://schemas.microsoft.com/office/drawing/2014/main" id="{BF79C4CA-7B06-427E-8DBE-1AE818074D05}"/>
            </a:ext>
          </a:extLst>
        </xdr:cNvPr>
        <xdr:cNvSpPr/>
      </xdr:nvSpPr>
      <xdr:spPr>
        <a:xfrm>
          <a:off x="8011584" y="820208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116416</xdr:colOff>
      <xdr:row>33</xdr:row>
      <xdr:rowOff>31750</xdr:rowOff>
    </xdr:from>
    <xdr:to>
      <xdr:col>7</xdr:col>
      <xdr:colOff>259291</xdr:colOff>
      <xdr:row>33</xdr:row>
      <xdr:rowOff>174625</xdr:rowOff>
    </xdr:to>
    <xdr:sp macro="" textlink="">
      <xdr:nvSpPr>
        <xdr:cNvPr id="100" name="Flowchart: Connector 1">
          <a:extLst>
            <a:ext uri="{FF2B5EF4-FFF2-40B4-BE49-F238E27FC236}">
              <a16:creationId xmlns:a16="http://schemas.microsoft.com/office/drawing/2014/main" id="{BF79C4CA-7B06-427E-8DBE-1AE818074D05}"/>
            </a:ext>
          </a:extLst>
        </xdr:cNvPr>
        <xdr:cNvSpPr/>
      </xdr:nvSpPr>
      <xdr:spPr>
        <a:xfrm>
          <a:off x="8752416" y="820208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127000</xdr:colOff>
      <xdr:row>33</xdr:row>
      <xdr:rowOff>31750</xdr:rowOff>
    </xdr:from>
    <xdr:to>
      <xdr:col>8</xdr:col>
      <xdr:colOff>269875</xdr:colOff>
      <xdr:row>33</xdr:row>
      <xdr:rowOff>174625</xdr:rowOff>
    </xdr:to>
    <xdr:sp macro="" textlink="">
      <xdr:nvSpPr>
        <xdr:cNvPr id="101" name="Flowchart: Connector 1">
          <a:extLst>
            <a:ext uri="{FF2B5EF4-FFF2-40B4-BE49-F238E27FC236}">
              <a16:creationId xmlns:a16="http://schemas.microsoft.com/office/drawing/2014/main" id="{BF79C4CA-7B06-427E-8DBE-1AE818074D05}"/>
            </a:ext>
          </a:extLst>
        </xdr:cNvPr>
        <xdr:cNvSpPr/>
      </xdr:nvSpPr>
      <xdr:spPr>
        <a:xfrm>
          <a:off x="9535583" y="820208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161925</xdr:colOff>
      <xdr:row>16</xdr:row>
      <xdr:rowOff>123825</xdr:rowOff>
    </xdr:from>
    <xdr:to>
      <xdr:col>10</xdr:col>
      <xdr:colOff>438150</xdr:colOff>
      <xdr:row>17</xdr:row>
      <xdr:rowOff>152401</xdr:rowOff>
    </xdr:to>
    <xdr:sp macro="" textlink="">
      <xdr:nvSpPr>
        <xdr:cNvPr id="2" name="Rectangle 1"/>
        <xdr:cNvSpPr/>
      </xdr:nvSpPr>
      <xdr:spPr>
        <a:xfrm>
          <a:off x="6934200" y="3362325"/>
          <a:ext cx="276225"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oneCellAnchor>
    <xdr:from>
      <xdr:col>10</xdr:col>
      <xdr:colOff>152400</xdr:colOff>
      <xdr:row>16</xdr:row>
      <xdr:rowOff>76201</xdr:rowOff>
    </xdr:from>
    <xdr:ext cx="333375" cy="280458"/>
    <xdr:pic>
      <xdr:nvPicPr>
        <xdr:cNvPr id="3" name="Picture 2" descr="C:\Users\xzhang\AppData\Local\Microsoft\Windows\Temporary Internet Files\Content.IE5\W5WGCOP8\23493485345[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4675" y="3314701"/>
          <a:ext cx="333375" cy="280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161925</xdr:colOff>
      <xdr:row>31</xdr:row>
      <xdr:rowOff>123825</xdr:rowOff>
    </xdr:from>
    <xdr:to>
      <xdr:col>10</xdr:col>
      <xdr:colOff>438150</xdr:colOff>
      <xdr:row>32</xdr:row>
      <xdr:rowOff>152401</xdr:rowOff>
    </xdr:to>
    <xdr:sp macro="" textlink="">
      <xdr:nvSpPr>
        <xdr:cNvPr id="4" name="Rectangle 3"/>
        <xdr:cNvSpPr/>
      </xdr:nvSpPr>
      <xdr:spPr>
        <a:xfrm>
          <a:off x="6934200" y="5076825"/>
          <a:ext cx="276225"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twoCellAnchor>
    <xdr:from>
      <xdr:col>10</xdr:col>
      <xdr:colOff>161925</xdr:colOff>
      <xdr:row>36</xdr:row>
      <xdr:rowOff>123825</xdr:rowOff>
    </xdr:from>
    <xdr:to>
      <xdr:col>10</xdr:col>
      <xdr:colOff>438150</xdr:colOff>
      <xdr:row>37</xdr:row>
      <xdr:rowOff>152401</xdr:rowOff>
    </xdr:to>
    <xdr:sp macro="" textlink="">
      <xdr:nvSpPr>
        <xdr:cNvPr id="5" name="Rectangle 4"/>
        <xdr:cNvSpPr/>
      </xdr:nvSpPr>
      <xdr:spPr>
        <a:xfrm>
          <a:off x="6934200" y="5648325"/>
          <a:ext cx="276225"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oneCellAnchor>
    <xdr:from>
      <xdr:col>10</xdr:col>
      <xdr:colOff>142875</xdr:colOff>
      <xdr:row>36</xdr:row>
      <xdr:rowOff>66675</xdr:rowOff>
    </xdr:from>
    <xdr:ext cx="333375" cy="280458"/>
    <xdr:pic>
      <xdr:nvPicPr>
        <xdr:cNvPr id="6" name="Picture 5" descr="C:\Users\xzhang\AppData\Local\Microsoft\Windows\Temporary Internet Files\Content.IE5\W5WGCOP8\23493485345[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5591175"/>
          <a:ext cx="333375" cy="280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142875</xdr:colOff>
      <xdr:row>31</xdr:row>
      <xdr:rowOff>104775</xdr:rowOff>
    </xdr:from>
    <xdr:ext cx="333375" cy="280458"/>
    <xdr:pic>
      <xdr:nvPicPr>
        <xdr:cNvPr id="7" name="Picture 6" descr="C:\Users\xzhang\AppData\Local\Microsoft\Windows\Temporary Internet Files\Content.IE5\W5WGCOP8\23493485345[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5057775"/>
          <a:ext cx="333375" cy="280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209550</xdr:colOff>
      <xdr:row>54</xdr:row>
      <xdr:rowOff>104775</xdr:rowOff>
    </xdr:from>
    <xdr:to>
      <xdr:col>10</xdr:col>
      <xdr:colOff>485775</xdr:colOff>
      <xdr:row>55</xdr:row>
      <xdr:rowOff>133351</xdr:rowOff>
    </xdr:to>
    <xdr:sp macro="" textlink="">
      <xdr:nvSpPr>
        <xdr:cNvPr id="8" name="Rectangle 7"/>
        <xdr:cNvSpPr/>
      </xdr:nvSpPr>
      <xdr:spPr>
        <a:xfrm>
          <a:off x="6981825" y="7505700"/>
          <a:ext cx="276225" cy="2952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twoCellAnchor>
    <xdr:from>
      <xdr:col>42</xdr:col>
      <xdr:colOff>400050</xdr:colOff>
      <xdr:row>85</xdr:row>
      <xdr:rowOff>19050</xdr:rowOff>
    </xdr:from>
    <xdr:to>
      <xdr:col>43</xdr:col>
      <xdr:colOff>66675</xdr:colOff>
      <xdr:row>86</xdr:row>
      <xdr:rowOff>47626</xdr:rowOff>
    </xdr:to>
    <xdr:sp macro="" textlink="">
      <xdr:nvSpPr>
        <xdr:cNvPr id="9" name="Rectangle 8"/>
        <xdr:cNvSpPr/>
      </xdr:nvSpPr>
      <xdr:spPr>
        <a:xfrm>
          <a:off x="9182100" y="11706225"/>
          <a:ext cx="0"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twoCellAnchor editAs="oneCell">
    <xdr:from>
      <xdr:col>10</xdr:col>
      <xdr:colOff>219075</xdr:colOff>
      <xdr:row>54</xdr:row>
      <xdr:rowOff>171451</xdr:rowOff>
    </xdr:from>
    <xdr:to>
      <xdr:col>10</xdr:col>
      <xdr:colOff>536096</xdr:colOff>
      <xdr:row>55</xdr:row>
      <xdr:rowOff>171451</xdr:rowOff>
    </xdr:to>
    <xdr:pic>
      <xdr:nvPicPr>
        <xdr:cNvPr id="10" name="Picture 9" descr="C:\Users\xzhang\AppData\Local\Microsoft\Windows\Temporary Internet Files\Content.IE5\TKMELEUP\23493485345[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7572376"/>
          <a:ext cx="317021"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514350</xdr:colOff>
      <xdr:row>96</xdr:row>
      <xdr:rowOff>0</xdr:rowOff>
    </xdr:from>
    <xdr:ext cx="184731" cy="264560"/>
    <xdr:sp macro="" textlink="">
      <xdr:nvSpPr>
        <xdr:cNvPr id="11" name="TextBox 10"/>
        <xdr:cNvSpPr txBox="1"/>
      </xdr:nvSpPr>
      <xdr:spPr>
        <a:xfrm>
          <a:off x="8248650" y="1263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10</xdr:col>
      <xdr:colOff>161925</xdr:colOff>
      <xdr:row>21</xdr:row>
      <xdr:rowOff>123825</xdr:rowOff>
    </xdr:from>
    <xdr:to>
      <xdr:col>10</xdr:col>
      <xdr:colOff>438150</xdr:colOff>
      <xdr:row>22</xdr:row>
      <xdr:rowOff>152401</xdr:rowOff>
    </xdr:to>
    <xdr:sp macro="" textlink="">
      <xdr:nvSpPr>
        <xdr:cNvPr id="12" name="Rectangle 11"/>
        <xdr:cNvSpPr/>
      </xdr:nvSpPr>
      <xdr:spPr>
        <a:xfrm>
          <a:off x="6934200" y="3933825"/>
          <a:ext cx="276225"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oneCellAnchor>
    <xdr:from>
      <xdr:col>10</xdr:col>
      <xdr:colOff>152400</xdr:colOff>
      <xdr:row>21</xdr:row>
      <xdr:rowOff>76201</xdr:rowOff>
    </xdr:from>
    <xdr:ext cx="333375" cy="280458"/>
    <xdr:pic>
      <xdr:nvPicPr>
        <xdr:cNvPr id="13" name="Picture 12" descr="C:\Users\xzhang\AppData\Local\Microsoft\Windows\Temporary Internet Files\Content.IE5\W5WGCOP8\23493485345[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4675" y="3886201"/>
          <a:ext cx="333375" cy="280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161925</xdr:colOff>
      <xdr:row>3</xdr:row>
      <xdr:rowOff>123825</xdr:rowOff>
    </xdr:from>
    <xdr:to>
      <xdr:col>10</xdr:col>
      <xdr:colOff>438150</xdr:colOff>
      <xdr:row>4</xdr:row>
      <xdr:rowOff>152401</xdr:rowOff>
    </xdr:to>
    <xdr:sp macro="" textlink="">
      <xdr:nvSpPr>
        <xdr:cNvPr id="14" name="Rectangle 13"/>
        <xdr:cNvSpPr/>
      </xdr:nvSpPr>
      <xdr:spPr>
        <a:xfrm>
          <a:off x="6934200" y="2219325"/>
          <a:ext cx="276225"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oneCellAnchor>
    <xdr:from>
      <xdr:col>10</xdr:col>
      <xdr:colOff>152400</xdr:colOff>
      <xdr:row>3</xdr:row>
      <xdr:rowOff>76201</xdr:rowOff>
    </xdr:from>
    <xdr:ext cx="333375" cy="280458"/>
    <xdr:pic>
      <xdr:nvPicPr>
        <xdr:cNvPr id="15" name="Picture 14" descr="C:\Users\xzhang\AppData\Local\Microsoft\Windows\Temporary Internet Files\Content.IE5\W5WGCOP8\23493485345[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4675" y="2171701"/>
          <a:ext cx="333375" cy="280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161925</xdr:colOff>
      <xdr:row>41</xdr:row>
      <xdr:rowOff>123825</xdr:rowOff>
    </xdr:from>
    <xdr:to>
      <xdr:col>10</xdr:col>
      <xdr:colOff>438150</xdr:colOff>
      <xdr:row>42</xdr:row>
      <xdr:rowOff>152401</xdr:rowOff>
    </xdr:to>
    <xdr:sp macro="" textlink="">
      <xdr:nvSpPr>
        <xdr:cNvPr id="16" name="Rectangle 15"/>
        <xdr:cNvSpPr/>
      </xdr:nvSpPr>
      <xdr:spPr>
        <a:xfrm>
          <a:off x="6934200" y="6219825"/>
          <a:ext cx="276225"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oneCellAnchor>
    <xdr:from>
      <xdr:col>10</xdr:col>
      <xdr:colOff>142875</xdr:colOff>
      <xdr:row>41</xdr:row>
      <xdr:rowOff>66675</xdr:rowOff>
    </xdr:from>
    <xdr:ext cx="333375" cy="280458"/>
    <xdr:pic>
      <xdr:nvPicPr>
        <xdr:cNvPr id="17" name="Picture 16" descr="C:\Users\xzhang\AppData\Local\Microsoft\Windows\Temporary Internet Files\Content.IE5\W5WGCOP8\23493485345[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6162675"/>
          <a:ext cx="333375" cy="280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161925</xdr:colOff>
      <xdr:row>31</xdr:row>
      <xdr:rowOff>123825</xdr:rowOff>
    </xdr:from>
    <xdr:to>
      <xdr:col>10</xdr:col>
      <xdr:colOff>438150</xdr:colOff>
      <xdr:row>32</xdr:row>
      <xdr:rowOff>152401</xdr:rowOff>
    </xdr:to>
    <xdr:sp macro="" textlink="">
      <xdr:nvSpPr>
        <xdr:cNvPr id="18" name="Rectangle 17"/>
        <xdr:cNvSpPr/>
      </xdr:nvSpPr>
      <xdr:spPr>
        <a:xfrm>
          <a:off x="6934200" y="5076825"/>
          <a:ext cx="276225"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oneCellAnchor>
    <xdr:from>
      <xdr:col>10</xdr:col>
      <xdr:colOff>152400</xdr:colOff>
      <xdr:row>31</xdr:row>
      <xdr:rowOff>76201</xdr:rowOff>
    </xdr:from>
    <xdr:ext cx="333375" cy="280458"/>
    <xdr:pic>
      <xdr:nvPicPr>
        <xdr:cNvPr id="19" name="Picture 18" descr="C:\Users\xzhang\AppData\Local\Microsoft\Windows\Temporary Internet Files\Content.IE5\W5WGCOP8\23493485345[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4675" y="5029201"/>
          <a:ext cx="333375" cy="280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161925</xdr:colOff>
      <xdr:row>41</xdr:row>
      <xdr:rowOff>123825</xdr:rowOff>
    </xdr:from>
    <xdr:to>
      <xdr:col>10</xdr:col>
      <xdr:colOff>438150</xdr:colOff>
      <xdr:row>42</xdr:row>
      <xdr:rowOff>152401</xdr:rowOff>
    </xdr:to>
    <xdr:sp macro="" textlink="">
      <xdr:nvSpPr>
        <xdr:cNvPr id="20" name="Rectangle 19"/>
        <xdr:cNvSpPr/>
      </xdr:nvSpPr>
      <xdr:spPr>
        <a:xfrm>
          <a:off x="6934200" y="6219825"/>
          <a:ext cx="276225" cy="219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lang="en-US" sz="1100">
            <a:ln>
              <a:solidFill>
                <a:schemeClr val="tx2">
                  <a:lumMod val="60000"/>
                  <a:lumOff val="40000"/>
                </a:schemeClr>
              </a:solidFill>
            </a:ln>
            <a:effectLst>
              <a:glow rad="139700">
                <a:schemeClr val="accent1">
                  <a:satMod val="175000"/>
                  <a:alpha val="40000"/>
                </a:schemeClr>
              </a:glow>
            </a:effectLst>
          </a:endParaRPr>
        </a:p>
      </xdr:txBody>
    </xdr:sp>
    <xdr:clientData/>
  </xdr:twoCellAnchor>
  <xdr:oneCellAnchor>
    <xdr:from>
      <xdr:col>10</xdr:col>
      <xdr:colOff>142875</xdr:colOff>
      <xdr:row>41</xdr:row>
      <xdr:rowOff>66675</xdr:rowOff>
    </xdr:from>
    <xdr:ext cx="333375" cy="280458"/>
    <xdr:pic>
      <xdr:nvPicPr>
        <xdr:cNvPr id="21" name="Picture 20" descr="C:\Users\xzhang\AppData\Local\Microsoft\Windows\Temporary Internet Files\Content.IE5\W5WGCOP8\23493485345[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6162675"/>
          <a:ext cx="333375" cy="280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76200</xdr:colOff>
      <xdr:row>16</xdr:row>
      <xdr:rowOff>28575</xdr:rowOff>
    </xdr:from>
    <xdr:to>
      <xdr:col>3</xdr:col>
      <xdr:colOff>219075</xdr:colOff>
      <xdr:row>16</xdr:row>
      <xdr:rowOff>171450</xdr:rowOff>
    </xdr:to>
    <xdr:sp macro="" textlink="">
      <xdr:nvSpPr>
        <xdr:cNvPr id="2" name="Flowchart: Connector 1">
          <a:extLst>
            <a:ext uri="{FF2B5EF4-FFF2-40B4-BE49-F238E27FC236}">
              <a16:creationId xmlns:a16="http://schemas.microsoft.com/office/drawing/2014/main" id="{A1AE0B98-37E8-4191-A2F3-29275273388D}"/>
            </a:ext>
          </a:extLst>
        </xdr:cNvPr>
        <xdr:cNvSpPr/>
      </xdr:nvSpPr>
      <xdr:spPr>
        <a:xfrm>
          <a:off x="5619750" y="31718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57150</xdr:colOff>
      <xdr:row>16</xdr:row>
      <xdr:rowOff>28575</xdr:rowOff>
    </xdr:from>
    <xdr:to>
      <xdr:col>4</xdr:col>
      <xdr:colOff>200025</xdr:colOff>
      <xdr:row>16</xdr:row>
      <xdr:rowOff>171450</xdr:rowOff>
    </xdr:to>
    <xdr:sp macro="" textlink="">
      <xdr:nvSpPr>
        <xdr:cNvPr id="3" name="Flowchart: Connector 1">
          <a:extLst>
            <a:ext uri="{FF2B5EF4-FFF2-40B4-BE49-F238E27FC236}">
              <a16:creationId xmlns:a16="http://schemas.microsoft.com/office/drawing/2014/main" id="{C343CC25-5C7F-46BB-8864-2E37423DC9BD}"/>
            </a:ext>
          </a:extLst>
        </xdr:cNvPr>
        <xdr:cNvSpPr/>
      </xdr:nvSpPr>
      <xdr:spPr>
        <a:xfrm>
          <a:off x="6372225" y="31718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67734</xdr:colOff>
      <xdr:row>16</xdr:row>
      <xdr:rowOff>28577</xdr:rowOff>
    </xdr:from>
    <xdr:to>
      <xdr:col>5</xdr:col>
      <xdr:colOff>210609</xdr:colOff>
      <xdr:row>16</xdr:row>
      <xdr:rowOff>171452</xdr:rowOff>
    </xdr:to>
    <xdr:sp macro="" textlink="">
      <xdr:nvSpPr>
        <xdr:cNvPr id="4" name="Flowchart: Connector 1">
          <a:extLst>
            <a:ext uri="{FF2B5EF4-FFF2-40B4-BE49-F238E27FC236}">
              <a16:creationId xmlns:a16="http://schemas.microsoft.com/office/drawing/2014/main" id="{466B5149-6907-4D5E-A14D-CF30757A13CA}"/>
            </a:ext>
          </a:extLst>
        </xdr:cNvPr>
        <xdr:cNvSpPr/>
      </xdr:nvSpPr>
      <xdr:spPr>
        <a:xfrm>
          <a:off x="7154334" y="3171827"/>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38100</xdr:colOff>
      <xdr:row>16</xdr:row>
      <xdr:rowOff>28575</xdr:rowOff>
    </xdr:from>
    <xdr:to>
      <xdr:col>6</xdr:col>
      <xdr:colOff>180975</xdr:colOff>
      <xdr:row>16</xdr:row>
      <xdr:rowOff>171450</xdr:rowOff>
    </xdr:to>
    <xdr:sp macro="" textlink="">
      <xdr:nvSpPr>
        <xdr:cNvPr id="5" name="Flowchart: Connector 1">
          <a:extLst>
            <a:ext uri="{FF2B5EF4-FFF2-40B4-BE49-F238E27FC236}">
              <a16:creationId xmlns:a16="http://schemas.microsoft.com/office/drawing/2014/main" id="{7AC247B3-A8D8-43A9-8427-4A208A1F8ABE}"/>
            </a:ext>
          </a:extLst>
        </xdr:cNvPr>
        <xdr:cNvSpPr/>
      </xdr:nvSpPr>
      <xdr:spPr>
        <a:xfrm>
          <a:off x="7896225" y="3171825"/>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38100</xdr:colOff>
      <xdr:row>16</xdr:row>
      <xdr:rowOff>28575</xdr:rowOff>
    </xdr:from>
    <xdr:to>
      <xdr:col>7</xdr:col>
      <xdr:colOff>180975</xdr:colOff>
      <xdr:row>16</xdr:row>
      <xdr:rowOff>171450</xdr:rowOff>
    </xdr:to>
    <xdr:sp macro="" textlink="">
      <xdr:nvSpPr>
        <xdr:cNvPr id="6" name="Flowchart: Connector 1">
          <a:extLst>
            <a:ext uri="{FF2B5EF4-FFF2-40B4-BE49-F238E27FC236}">
              <a16:creationId xmlns:a16="http://schemas.microsoft.com/office/drawing/2014/main" id="{57038657-4029-4F84-BC0C-E3BC398689F0}"/>
            </a:ext>
          </a:extLst>
        </xdr:cNvPr>
        <xdr:cNvSpPr/>
      </xdr:nvSpPr>
      <xdr:spPr>
        <a:xfrm>
          <a:off x="8667750" y="31718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38100</xdr:colOff>
      <xdr:row>16</xdr:row>
      <xdr:rowOff>28575</xdr:rowOff>
    </xdr:from>
    <xdr:to>
      <xdr:col>8</xdr:col>
      <xdr:colOff>180975</xdr:colOff>
      <xdr:row>16</xdr:row>
      <xdr:rowOff>171450</xdr:rowOff>
    </xdr:to>
    <xdr:sp macro="" textlink="">
      <xdr:nvSpPr>
        <xdr:cNvPr id="7" name="Flowchart: Connector 1">
          <a:extLst>
            <a:ext uri="{FF2B5EF4-FFF2-40B4-BE49-F238E27FC236}">
              <a16:creationId xmlns:a16="http://schemas.microsoft.com/office/drawing/2014/main" id="{FFC80EF9-DCB8-4686-B46C-CCC37A1E6BA3}"/>
            </a:ext>
          </a:extLst>
        </xdr:cNvPr>
        <xdr:cNvSpPr/>
      </xdr:nvSpPr>
      <xdr:spPr>
        <a:xfrm>
          <a:off x="9439275" y="31718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85725</xdr:colOff>
      <xdr:row>13</xdr:row>
      <xdr:rowOff>28575</xdr:rowOff>
    </xdr:from>
    <xdr:to>
      <xdr:col>3</xdr:col>
      <xdr:colOff>228600</xdr:colOff>
      <xdr:row>13</xdr:row>
      <xdr:rowOff>171450</xdr:rowOff>
    </xdr:to>
    <xdr:sp macro="" textlink="">
      <xdr:nvSpPr>
        <xdr:cNvPr id="8" name="Flowchart: Connector 1">
          <a:extLst>
            <a:ext uri="{FF2B5EF4-FFF2-40B4-BE49-F238E27FC236}">
              <a16:creationId xmlns:a16="http://schemas.microsoft.com/office/drawing/2014/main" id="{399020E5-AF7E-4924-8CF2-75959FF1171F}"/>
            </a:ext>
          </a:extLst>
        </xdr:cNvPr>
        <xdr:cNvSpPr/>
      </xdr:nvSpPr>
      <xdr:spPr>
        <a:xfrm>
          <a:off x="5629275" y="26003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66675</xdr:colOff>
      <xdr:row>13</xdr:row>
      <xdr:rowOff>28575</xdr:rowOff>
    </xdr:from>
    <xdr:to>
      <xdr:col>4</xdr:col>
      <xdr:colOff>209550</xdr:colOff>
      <xdr:row>13</xdr:row>
      <xdr:rowOff>171450</xdr:rowOff>
    </xdr:to>
    <xdr:sp macro="" textlink="">
      <xdr:nvSpPr>
        <xdr:cNvPr id="9" name="Flowchart: Connector 1">
          <a:extLst>
            <a:ext uri="{FF2B5EF4-FFF2-40B4-BE49-F238E27FC236}">
              <a16:creationId xmlns:a16="http://schemas.microsoft.com/office/drawing/2014/main" id="{EBBD3320-C904-4CA0-8865-FF894A4DCAA4}"/>
            </a:ext>
          </a:extLst>
        </xdr:cNvPr>
        <xdr:cNvSpPr/>
      </xdr:nvSpPr>
      <xdr:spPr>
        <a:xfrm>
          <a:off x="6381750" y="26003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xdr:colOff>
      <xdr:row>13</xdr:row>
      <xdr:rowOff>28575</xdr:rowOff>
    </xdr:from>
    <xdr:to>
      <xdr:col>5</xdr:col>
      <xdr:colOff>209550</xdr:colOff>
      <xdr:row>13</xdr:row>
      <xdr:rowOff>171450</xdr:rowOff>
    </xdr:to>
    <xdr:sp macro="" textlink="">
      <xdr:nvSpPr>
        <xdr:cNvPr id="10" name="Flowchart: Connector 1">
          <a:extLst>
            <a:ext uri="{FF2B5EF4-FFF2-40B4-BE49-F238E27FC236}">
              <a16:creationId xmlns:a16="http://schemas.microsoft.com/office/drawing/2014/main" id="{76EF5673-E19D-43C1-BF11-7B260CC485BE}"/>
            </a:ext>
          </a:extLst>
        </xdr:cNvPr>
        <xdr:cNvSpPr/>
      </xdr:nvSpPr>
      <xdr:spPr>
        <a:xfrm>
          <a:off x="7153275" y="2600325"/>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13</xdr:row>
      <xdr:rowOff>28575</xdr:rowOff>
    </xdr:from>
    <xdr:to>
      <xdr:col>6</xdr:col>
      <xdr:colOff>190500</xdr:colOff>
      <xdr:row>13</xdr:row>
      <xdr:rowOff>171450</xdr:rowOff>
    </xdr:to>
    <xdr:sp macro="" textlink="">
      <xdr:nvSpPr>
        <xdr:cNvPr id="11" name="Flowchart: Connector 1">
          <a:extLst>
            <a:ext uri="{FF2B5EF4-FFF2-40B4-BE49-F238E27FC236}">
              <a16:creationId xmlns:a16="http://schemas.microsoft.com/office/drawing/2014/main" id="{2828F588-3922-4C93-9252-08E5A953CF93}"/>
            </a:ext>
          </a:extLst>
        </xdr:cNvPr>
        <xdr:cNvSpPr/>
      </xdr:nvSpPr>
      <xdr:spPr>
        <a:xfrm>
          <a:off x="7905750" y="26003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xdr:colOff>
      <xdr:row>13</xdr:row>
      <xdr:rowOff>28575</xdr:rowOff>
    </xdr:from>
    <xdr:to>
      <xdr:col>7</xdr:col>
      <xdr:colOff>190500</xdr:colOff>
      <xdr:row>13</xdr:row>
      <xdr:rowOff>171450</xdr:rowOff>
    </xdr:to>
    <xdr:sp macro="" textlink="">
      <xdr:nvSpPr>
        <xdr:cNvPr id="12" name="Flowchart: Connector 1">
          <a:extLst>
            <a:ext uri="{FF2B5EF4-FFF2-40B4-BE49-F238E27FC236}">
              <a16:creationId xmlns:a16="http://schemas.microsoft.com/office/drawing/2014/main" id="{090A97BB-21FD-409B-A425-7A673BF53A5A}"/>
            </a:ext>
          </a:extLst>
        </xdr:cNvPr>
        <xdr:cNvSpPr/>
      </xdr:nvSpPr>
      <xdr:spPr>
        <a:xfrm>
          <a:off x="8677275" y="26003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13</xdr:row>
      <xdr:rowOff>28575</xdr:rowOff>
    </xdr:from>
    <xdr:to>
      <xdr:col>8</xdr:col>
      <xdr:colOff>190500</xdr:colOff>
      <xdr:row>13</xdr:row>
      <xdr:rowOff>171450</xdr:rowOff>
    </xdr:to>
    <xdr:sp macro="" textlink="">
      <xdr:nvSpPr>
        <xdr:cNvPr id="13" name="Flowchart: Connector 1">
          <a:extLst>
            <a:ext uri="{FF2B5EF4-FFF2-40B4-BE49-F238E27FC236}">
              <a16:creationId xmlns:a16="http://schemas.microsoft.com/office/drawing/2014/main" id="{7E01D91F-D305-45F6-9169-062E91D73E6F}"/>
            </a:ext>
          </a:extLst>
        </xdr:cNvPr>
        <xdr:cNvSpPr/>
      </xdr:nvSpPr>
      <xdr:spPr>
        <a:xfrm>
          <a:off x="9448800" y="26003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85725</xdr:colOff>
      <xdr:row>14</xdr:row>
      <xdr:rowOff>28575</xdr:rowOff>
    </xdr:from>
    <xdr:to>
      <xdr:col>3</xdr:col>
      <xdr:colOff>228600</xdr:colOff>
      <xdr:row>14</xdr:row>
      <xdr:rowOff>171450</xdr:rowOff>
    </xdr:to>
    <xdr:sp macro="" textlink="">
      <xdr:nvSpPr>
        <xdr:cNvPr id="14" name="Flowchart: Connector 1">
          <a:extLst>
            <a:ext uri="{FF2B5EF4-FFF2-40B4-BE49-F238E27FC236}">
              <a16:creationId xmlns:a16="http://schemas.microsoft.com/office/drawing/2014/main" id="{C49BAAE5-AECB-45CE-A98E-6F5D88D8ABE9}"/>
            </a:ext>
          </a:extLst>
        </xdr:cNvPr>
        <xdr:cNvSpPr/>
      </xdr:nvSpPr>
      <xdr:spPr>
        <a:xfrm>
          <a:off x="5629275" y="27908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66675</xdr:colOff>
      <xdr:row>14</xdr:row>
      <xdr:rowOff>28575</xdr:rowOff>
    </xdr:from>
    <xdr:to>
      <xdr:col>4</xdr:col>
      <xdr:colOff>209550</xdr:colOff>
      <xdr:row>14</xdr:row>
      <xdr:rowOff>171450</xdr:rowOff>
    </xdr:to>
    <xdr:sp macro="" textlink="">
      <xdr:nvSpPr>
        <xdr:cNvPr id="15" name="Flowchart: Connector 1">
          <a:extLst>
            <a:ext uri="{FF2B5EF4-FFF2-40B4-BE49-F238E27FC236}">
              <a16:creationId xmlns:a16="http://schemas.microsoft.com/office/drawing/2014/main" id="{9EC26D0A-4F97-48B5-B5F9-8421DAC7B5AF}"/>
            </a:ext>
          </a:extLst>
        </xdr:cNvPr>
        <xdr:cNvSpPr/>
      </xdr:nvSpPr>
      <xdr:spPr>
        <a:xfrm>
          <a:off x="6381750" y="27908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xdr:colOff>
      <xdr:row>14</xdr:row>
      <xdr:rowOff>28575</xdr:rowOff>
    </xdr:from>
    <xdr:to>
      <xdr:col>5</xdr:col>
      <xdr:colOff>209550</xdr:colOff>
      <xdr:row>14</xdr:row>
      <xdr:rowOff>171450</xdr:rowOff>
    </xdr:to>
    <xdr:sp macro="" textlink="">
      <xdr:nvSpPr>
        <xdr:cNvPr id="16" name="Flowchart: Connector 1">
          <a:extLst>
            <a:ext uri="{FF2B5EF4-FFF2-40B4-BE49-F238E27FC236}">
              <a16:creationId xmlns:a16="http://schemas.microsoft.com/office/drawing/2014/main" id="{2EAF38A5-C880-4DC1-AD3B-2A8564670F65}"/>
            </a:ext>
          </a:extLst>
        </xdr:cNvPr>
        <xdr:cNvSpPr/>
      </xdr:nvSpPr>
      <xdr:spPr>
        <a:xfrm>
          <a:off x="7153275" y="27908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14</xdr:row>
      <xdr:rowOff>28575</xdr:rowOff>
    </xdr:from>
    <xdr:to>
      <xdr:col>6</xdr:col>
      <xdr:colOff>190500</xdr:colOff>
      <xdr:row>14</xdr:row>
      <xdr:rowOff>171450</xdr:rowOff>
    </xdr:to>
    <xdr:sp macro="" textlink="">
      <xdr:nvSpPr>
        <xdr:cNvPr id="17" name="Flowchart: Connector 1">
          <a:extLst>
            <a:ext uri="{FF2B5EF4-FFF2-40B4-BE49-F238E27FC236}">
              <a16:creationId xmlns:a16="http://schemas.microsoft.com/office/drawing/2014/main" id="{87CA48B9-AE47-47AF-98D1-98EFA2D837EA}"/>
            </a:ext>
          </a:extLst>
        </xdr:cNvPr>
        <xdr:cNvSpPr/>
      </xdr:nvSpPr>
      <xdr:spPr>
        <a:xfrm>
          <a:off x="7905750" y="27908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xdr:colOff>
      <xdr:row>14</xdr:row>
      <xdr:rowOff>28575</xdr:rowOff>
    </xdr:from>
    <xdr:to>
      <xdr:col>7</xdr:col>
      <xdr:colOff>190500</xdr:colOff>
      <xdr:row>14</xdr:row>
      <xdr:rowOff>171450</xdr:rowOff>
    </xdr:to>
    <xdr:sp macro="" textlink="">
      <xdr:nvSpPr>
        <xdr:cNvPr id="18" name="Flowchart: Connector 1">
          <a:extLst>
            <a:ext uri="{FF2B5EF4-FFF2-40B4-BE49-F238E27FC236}">
              <a16:creationId xmlns:a16="http://schemas.microsoft.com/office/drawing/2014/main" id="{48CF7463-202F-4F49-BC3D-EDFE0EA621CB}"/>
            </a:ext>
          </a:extLst>
        </xdr:cNvPr>
        <xdr:cNvSpPr/>
      </xdr:nvSpPr>
      <xdr:spPr>
        <a:xfrm>
          <a:off x="8677275" y="27908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14</xdr:row>
      <xdr:rowOff>28575</xdr:rowOff>
    </xdr:from>
    <xdr:to>
      <xdr:col>8</xdr:col>
      <xdr:colOff>190500</xdr:colOff>
      <xdr:row>14</xdr:row>
      <xdr:rowOff>171450</xdr:rowOff>
    </xdr:to>
    <xdr:sp macro="" textlink="">
      <xdr:nvSpPr>
        <xdr:cNvPr id="19" name="Flowchart: Connector 1">
          <a:extLst>
            <a:ext uri="{FF2B5EF4-FFF2-40B4-BE49-F238E27FC236}">
              <a16:creationId xmlns:a16="http://schemas.microsoft.com/office/drawing/2014/main" id="{84BA3FBC-6248-41DA-A55A-C6702A8E2BB3}"/>
            </a:ext>
          </a:extLst>
        </xdr:cNvPr>
        <xdr:cNvSpPr/>
      </xdr:nvSpPr>
      <xdr:spPr>
        <a:xfrm>
          <a:off x="9448800" y="279082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85725</xdr:colOff>
      <xdr:row>15</xdr:row>
      <xdr:rowOff>38100</xdr:rowOff>
    </xdr:from>
    <xdr:to>
      <xdr:col>3</xdr:col>
      <xdr:colOff>228600</xdr:colOff>
      <xdr:row>15</xdr:row>
      <xdr:rowOff>180975</xdr:rowOff>
    </xdr:to>
    <xdr:sp macro="" textlink="">
      <xdr:nvSpPr>
        <xdr:cNvPr id="20" name="Flowchart: Connector 1">
          <a:extLst>
            <a:ext uri="{FF2B5EF4-FFF2-40B4-BE49-F238E27FC236}">
              <a16:creationId xmlns:a16="http://schemas.microsoft.com/office/drawing/2014/main" id="{5ECF8644-2B75-424E-AF1B-850F6EFBD0F6}"/>
            </a:ext>
          </a:extLst>
        </xdr:cNvPr>
        <xdr:cNvSpPr/>
      </xdr:nvSpPr>
      <xdr:spPr>
        <a:xfrm>
          <a:off x="5629275" y="29908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66675</xdr:colOff>
      <xdr:row>15</xdr:row>
      <xdr:rowOff>38100</xdr:rowOff>
    </xdr:from>
    <xdr:to>
      <xdr:col>4</xdr:col>
      <xdr:colOff>209550</xdr:colOff>
      <xdr:row>15</xdr:row>
      <xdr:rowOff>180975</xdr:rowOff>
    </xdr:to>
    <xdr:sp macro="" textlink="">
      <xdr:nvSpPr>
        <xdr:cNvPr id="21" name="Flowchart: Connector 1">
          <a:extLst>
            <a:ext uri="{FF2B5EF4-FFF2-40B4-BE49-F238E27FC236}">
              <a16:creationId xmlns:a16="http://schemas.microsoft.com/office/drawing/2014/main" id="{B1F7B0DB-7079-4619-9BDE-5919279EB229}"/>
            </a:ext>
          </a:extLst>
        </xdr:cNvPr>
        <xdr:cNvSpPr/>
      </xdr:nvSpPr>
      <xdr:spPr>
        <a:xfrm>
          <a:off x="6381750" y="29908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xdr:colOff>
      <xdr:row>15</xdr:row>
      <xdr:rowOff>38100</xdr:rowOff>
    </xdr:from>
    <xdr:to>
      <xdr:col>5</xdr:col>
      <xdr:colOff>209550</xdr:colOff>
      <xdr:row>15</xdr:row>
      <xdr:rowOff>180975</xdr:rowOff>
    </xdr:to>
    <xdr:sp macro="" textlink="">
      <xdr:nvSpPr>
        <xdr:cNvPr id="22" name="Flowchart: Connector 1">
          <a:extLst>
            <a:ext uri="{FF2B5EF4-FFF2-40B4-BE49-F238E27FC236}">
              <a16:creationId xmlns:a16="http://schemas.microsoft.com/office/drawing/2014/main" id="{5F8CB182-E796-4F37-B48F-C1E82A973798}"/>
            </a:ext>
          </a:extLst>
        </xdr:cNvPr>
        <xdr:cNvSpPr/>
      </xdr:nvSpPr>
      <xdr:spPr>
        <a:xfrm>
          <a:off x="7153275" y="29908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15</xdr:row>
      <xdr:rowOff>38100</xdr:rowOff>
    </xdr:from>
    <xdr:to>
      <xdr:col>6</xdr:col>
      <xdr:colOff>190500</xdr:colOff>
      <xdr:row>15</xdr:row>
      <xdr:rowOff>180975</xdr:rowOff>
    </xdr:to>
    <xdr:sp macro="" textlink="">
      <xdr:nvSpPr>
        <xdr:cNvPr id="23" name="Flowchart: Connector 1">
          <a:extLst>
            <a:ext uri="{FF2B5EF4-FFF2-40B4-BE49-F238E27FC236}">
              <a16:creationId xmlns:a16="http://schemas.microsoft.com/office/drawing/2014/main" id="{926E1406-7CF3-4593-955D-18000947E21D}"/>
            </a:ext>
          </a:extLst>
        </xdr:cNvPr>
        <xdr:cNvSpPr/>
      </xdr:nvSpPr>
      <xdr:spPr>
        <a:xfrm>
          <a:off x="7905750" y="29908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xdr:colOff>
      <xdr:row>15</xdr:row>
      <xdr:rowOff>38100</xdr:rowOff>
    </xdr:from>
    <xdr:to>
      <xdr:col>7</xdr:col>
      <xdr:colOff>190500</xdr:colOff>
      <xdr:row>15</xdr:row>
      <xdr:rowOff>180975</xdr:rowOff>
    </xdr:to>
    <xdr:sp macro="" textlink="">
      <xdr:nvSpPr>
        <xdr:cNvPr id="24" name="Flowchart: Connector 1">
          <a:extLst>
            <a:ext uri="{FF2B5EF4-FFF2-40B4-BE49-F238E27FC236}">
              <a16:creationId xmlns:a16="http://schemas.microsoft.com/office/drawing/2014/main" id="{DD33AF44-41E4-4264-89C5-AC7E662E559D}"/>
            </a:ext>
          </a:extLst>
        </xdr:cNvPr>
        <xdr:cNvSpPr/>
      </xdr:nvSpPr>
      <xdr:spPr>
        <a:xfrm>
          <a:off x="8677275" y="29908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15</xdr:row>
      <xdr:rowOff>38100</xdr:rowOff>
    </xdr:from>
    <xdr:to>
      <xdr:col>8</xdr:col>
      <xdr:colOff>190500</xdr:colOff>
      <xdr:row>15</xdr:row>
      <xdr:rowOff>180975</xdr:rowOff>
    </xdr:to>
    <xdr:sp macro="" textlink="">
      <xdr:nvSpPr>
        <xdr:cNvPr id="25" name="Flowchart: Connector 1">
          <a:extLst>
            <a:ext uri="{FF2B5EF4-FFF2-40B4-BE49-F238E27FC236}">
              <a16:creationId xmlns:a16="http://schemas.microsoft.com/office/drawing/2014/main" id="{931E5AEF-568E-4361-87FE-806036439788}"/>
            </a:ext>
          </a:extLst>
        </xdr:cNvPr>
        <xdr:cNvSpPr/>
      </xdr:nvSpPr>
      <xdr:spPr>
        <a:xfrm>
          <a:off x="9448800" y="29908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85725</xdr:colOff>
      <xdr:row>12</xdr:row>
      <xdr:rowOff>28575</xdr:rowOff>
    </xdr:from>
    <xdr:to>
      <xdr:col>3</xdr:col>
      <xdr:colOff>228600</xdr:colOff>
      <xdr:row>12</xdr:row>
      <xdr:rowOff>171450</xdr:rowOff>
    </xdr:to>
    <xdr:sp macro="" textlink="">
      <xdr:nvSpPr>
        <xdr:cNvPr id="26" name="Flowchart: Connector 1">
          <a:extLst>
            <a:ext uri="{FF2B5EF4-FFF2-40B4-BE49-F238E27FC236}">
              <a16:creationId xmlns:a16="http://schemas.microsoft.com/office/drawing/2014/main" id="{EA924261-D2D7-4B86-B855-4983C2D28437}"/>
            </a:ext>
          </a:extLst>
        </xdr:cNvPr>
        <xdr:cNvSpPr/>
      </xdr:nvSpPr>
      <xdr:spPr>
        <a:xfrm>
          <a:off x="5629275" y="2409825"/>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66675</xdr:colOff>
      <xdr:row>12</xdr:row>
      <xdr:rowOff>28575</xdr:rowOff>
    </xdr:from>
    <xdr:to>
      <xdr:col>4</xdr:col>
      <xdr:colOff>209550</xdr:colOff>
      <xdr:row>12</xdr:row>
      <xdr:rowOff>171450</xdr:rowOff>
    </xdr:to>
    <xdr:sp macro="" textlink="">
      <xdr:nvSpPr>
        <xdr:cNvPr id="27" name="Flowchart: Connector 1">
          <a:extLst>
            <a:ext uri="{FF2B5EF4-FFF2-40B4-BE49-F238E27FC236}">
              <a16:creationId xmlns:a16="http://schemas.microsoft.com/office/drawing/2014/main" id="{F7262793-5A63-4A25-955D-81FFD014D665}"/>
            </a:ext>
          </a:extLst>
        </xdr:cNvPr>
        <xdr:cNvSpPr/>
      </xdr:nvSpPr>
      <xdr:spPr>
        <a:xfrm>
          <a:off x="6381750" y="2409825"/>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xdr:colOff>
      <xdr:row>12</xdr:row>
      <xdr:rowOff>28575</xdr:rowOff>
    </xdr:from>
    <xdr:to>
      <xdr:col>5</xdr:col>
      <xdr:colOff>209550</xdr:colOff>
      <xdr:row>12</xdr:row>
      <xdr:rowOff>171450</xdr:rowOff>
    </xdr:to>
    <xdr:sp macro="" textlink="">
      <xdr:nvSpPr>
        <xdr:cNvPr id="28" name="Flowchart: Connector 1">
          <a:extLst>
            <a:ext uri="{FF2B5EF4-FFF2-40B4-BE49-F238E27FC236}">
              <a16:creationId xmlns:a16="http://schemas.microsoft.com/office/drawing/2014/main" id="{F4A5500B-A7C9-4C84-B35B-E799EDDF1588}"/>
            </a:ext>
          </a:extLst>
        </xdr:cNvPr>
        <xdr:cNvSpPr/>
      </xdr:nvSpPr>
      <xdr:spPr>
        <a:xfrm>
          <a:off x="7153275" y="24098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12</xdr:row>
      <xdr:rowOff>28575</xdr:rowOff>
    </xdr:from>
    <xdr:to>
      <xdr:col>6</xdr:col>
      <xdr:colOff>190500</xdr:colOff>
      <xdr:row>12</xdr:row>
      <xdr:rowOff>171450</xdr:rowOff>
    </xdr:to>
    <xdr:sp macro="" textlink="">
      <xdr:nvSpPr>
        <xdr:cNvPr id="29" name="Flowchart: Connector 1">
          <a:extLst>
            <a:ext uri="{FF2B5EF4-FFF2-40B4-BE49-F238E27FC236}">
              <a16:creationId xmlns:a16="http://schemas.microsoft.com/office/drawing/2014/main" id="{C42CF12C-C2E0-4900-91BF-82FCF0ABF950}"/>
            </a:ext>
          </a:extLst>
        </xdr:cNvPr>
        <xdr:cNvSpPr/>
      </xdr:nvSpPr>
      <xdr:spPr>
        <a:xfrm>
          <a:off x="7905750" y="24098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xdr:colOff>
      <xdr:row>12</xdr:row>
      <xdr:rowOff>28575</xdr:rowOff>
    </xdr:from>
    <xdr:to>
      <xdr:col>7</xdr:col>
      <xdr:colOff>190500</xdr:colOff>
      <xdr:row>12</xdr:row>
      <xdr:rowOff>171450</xdr:rowOff>
    </xdr:to>
    <xdr:sp macro="" textlink="">
      <xdr:nvSpPr>
        <xdr:cNvPr id="30" name="Flowchart: Connector 1">
          <a:extLst>
            <a:ext uri="{FF2B5EF4-FFF2-40B4-BE49-F238E27FC236}">
              <a16:creationId xmlns:a16="http://schemas.microsoft.com/office/drawing/2014/main" id="{DCBEE117-899C-475E-B628-528BF76B02A6}"/>
            </a:ext>
          </a:extLst>
        </xdr:cNvPr>
        <xdr:cNvSpPr/>
      </xdr:nvSpPr>
      <xdr:spPr>
        <a:xfrm>
          <a:off x="8677275" y="24098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12</xdr:row>
      <xdr:rowOff>28575</xdr:rowOff>
    </xdr:from>
    <xdr:to>
      <xdr:col>8</xdr:col>
      <xdr:colOff>190500</xdr:colOff>
      <xdr:row>12</xdr:row>
      <xdr:rowOff>171450</xdr:rowOff>
    </xdr:to>
    <xdr:sp macro="" textlink="">
      <xdr:nvSpPr>
        <xdr:cNvPr id="31" name="Flowchart: Connector 1">
          <a:extLst>
            <a:ext uri="{FF2B5EF4-FFF2-40B4-BE49-F238E27FC236}">
              <a16:creationId xmlns:a16="http://schemas.microsoft.com/office/drawing/2014/main" id="{C6E765D1-F5A6-4F6E-860C-57D494B2EB82}"/>
            </a:ext>
          </a:extLst>
        </xdr:cNvPr>
        <xdr:cNvSpPr/>
      </xdr:nvSpPr>
      <xdr:spPr>
        <a:xfrm>
          <a:off x="9448800" y="2409825"/>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85725</xdr:colOff>
      <xdr:row>9</xdr:row>
      <xdr:rowOff>28575</xdr:rowOff>
    </xdr:from>
    <xdr:to>
      <xdr:col>3</xdr:col>
      <xdr:colOff>228600</xdr:colOff>
      <xdr:row>9</xdr:row>
      <xdr:rowOff>171450</xdr:rowOff>
    </xdr:to>
    <xdr:sp macro="" textlink="">
      <xdr:nvSpPr>
        <xdr:cNvPr id="32" name="Flowchart: Connector 1">
          <a:extLst>
            <a:ext uri="{FF2B5EF4-FFF2-40B4-BE49-F238E27FC236}">
              <a16:creationId xmlns:a16="http://schemas.microsoft.com/office/drawing/2014/main" id="{28CA2C30-7DCB-4579-8977-0C612234D12C}"/>
            </a:ext>
          </a:extLst>
        </xdr:cNvPr>
        <xdr:cNvSpPr/>
      </xdr:nvSpPr>
      <xdr:spPr>
        <a:xfrm>
          <a:off x="5629275" y="201930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66675</xdr:colOff>
      <xdr:row>9</xdr:row>
      <xdr:rowOff>28575</xdr:rowOff>
    </xdr:from>
    <xdr:to>
      <xdr:col>4</xdr:col>
      <xdr:colOff>209550</xdr:colOff>
      <xdr:row>9</xdr:row>
      <xdr:rowOff>171450</xdr:rowOff>
    </xdr:to>
    <xdr:sp macro="" textlink="">
      <xdr:nvSpPr>
        <xdr:cNvPr id="33" name="Flowchart: Connector 1">
          <a:extLst>
            <a:ext uri="{FF2B5EF4-FFF2-40B4-BE49-F238E27FC236}">
              <a16:creationId xmlns:a16="http://schemas.microsoft.com/office/drawing/2014/main" id="{AB47F65B-B087-4200-B392-725F0FFE9424}"/>
            </a:ext>
          </a:extLst>
        </xdr:cNvPr>
        <xdr:cNvSpPr/>
      </xdr:nvSpPr>
      <xdr:spPr>
        <a:xfrm>
          <a:off x="6381750" y="2019300"/>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xdr:colOff>
      <xdr:row>9</xdr:row>
      <xdr:rowOff>28575</xdr:rowOff>
    </xdr:from>
    <xdr:to>
      <xdr:col>5</xdr:col>
      <xdr:colOff>209550</xdr:colOff>
      <xdr:row>9</xdr:row>
      <xdr:rowOff>171450</xdr:rowOff>
    </xdr:to>
    <xdr:sp macro="" textlink="">
      <xdr:nvSpPr>
        <xdr:cNvPr id="34" name="Flowchart: Connector 1">
          <a:extLst>
            <a:ext uri="{FF2B5EF4-FFF2-40B4-BE49-F238E27FC236}">
              <a16:creationId xmlns:a16="http://schemas.microsoft.com/office/drawing/2014/main" id="{E62470DA-A1EA-4E9B-9DA9-9E7B64B4CD38}"/>
            </a:ext>
          </a:extLst>
        </xdr:cNvPr>
        <xdr:cNvSpPr/>
      </xdr:nvSpPr>
      <xdr:spPr>
        <a:xfrm>
          <a:off x="7153275" y="201930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xdr:colOff>
      <xdr:row>9</xdr:row>
      <xdr:rowOff>28575</xdr:rowOff>
    </xdr:from>
    <xdr:to>
      <xdr:col>6</xdr:col>
      <xdr:colOff>190500</xdr:colOff>
      <xdr:row>9</xdr:row>
      <xdr:rowOff>171450</xdr:rowOff>
    </xdr:to>
    <xdr:sp macro="" textlink="">
      <xdr:nvSpPr>
        <xdr:cNvPr id="35" name="Flowchart: Connector 1">
          <a:extLst>
            <a:ext uri="{FF2B5EF4-FFF2-40B4-BE49-F238E27FC236}">
              <a16:creationId xmlns:a16="http://schemas.microsoft.com/office/drawing/2014/main" id="{0266EC71-CA61-476B-9BD3-7CFCF9A6050A}"/>
            </a:ext>
          </a:extLst>
        </xdr:cNvPr>
        <xdr:cNvSpPr/>
      </xdr:nvSpPr>
      <xdr:spPr>
        <a:xfrm>
          <a:off x="7905750" y="201930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xdr:colOff>
      <xdr:row>9</xdr:row>
      <xdr:rowOff>28575</xdr:rowOff>
    </xdr:from>
    <xdr:to>
      <xdr:col>7</xdr:col>
      <xdr:colOff>190500</xdr:colOff>
      <xdr:row>9</xdr:row>
      <xdr:rowOff>171450</xdr:rowOff>
    </xdr:to>
    <xdr:sp macro="" textlink="">
      <xdr:nvSpPr>
        <xdr:cNvPr id="36" name="Flowchart: Connector 1">
          <a:extLst>
            <a:ext uri="{FF2B5EF4-FFF2-40B4-BE49-F238E27FC236}">
              <a16:creationId xmlns:a16="http://schemas.microsoft.com/office/drawing/2014/main" id="{6BB0CC6A-665A-4638-9796-1F7BBD461F7A}"/>
            </a:ext>
          </a:extLst>
        </xdr:cNvPr>
        <xdr:cNvSpPr/>
      </xdr:nvSpPr>
      <xdr:spPr>
        <a:xfrm>
          <a:off x="8677275" y="2019300"/>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47625</xdr:colOff>
      <xdr:row>9</xdr:row>
      <xdr:rowOff>28575</xdr:rowOff>
    </xdr:from>
    <xdr:to>
      <xdr:col>8</xdr:col>
      <xdr:colOff>190500</xdr:colOff>
      <xdr:row>9</xdr:row>
      <xdr:rowOff>171450</xdr:rowOff>
    </xdr:to>
    <xdr:sp macro="" textlink="">
      <xdr:nvSpPr>
        <xdr:cNvPr id="37" name="Flowchart: Connector 1">
          <a:extLst>
            <a:ext uri="{FF2B5EF4-FFF2-40B4-BE49-F238E27FC236}">
              <a16:creationId xmlns:a16="http://schemas.microsoft.com/office/drawing/2014/main" id="{2B6E66AC-B585-407C-9E64-9CB372146E5A}"/>
            </a:ext>
          </a:extLst>
        </xdr:cNvPr>
        <xdr:cNvSpPr/>
      </xdr:nvSpPr>
      <xdr:spPr>
        <a:xfrm>
          <a:off x="9448800" y="201930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85731</xdr:colOff>
      <xdr:row>10</xdr:row>
      <xdr:rowOff>46573</xdr:rowOff>
    </xdr:from>
    <xdr:to>
      <xdr:col>3</xdr:col>
      <xdr:colOff>228606</xdr:colOff>
      <xdr:row>10</xdr:row>
      <xdr:rowOff>189448</xdr:rowOff>
    </xdr:to>
    <xdr:sp macro="" textlink="">
      <xdr:nvSpPr>
        <xdr:cNvPr id="38" name="Flowchart: Connector 1">
          <a:extLst>
            <a:ext uri="{FF2B5EF4-FFF2-40B4-BE49-F238E27FC236}">
              <a16:creationId xmlns:a16="http://schemas.microsoft.com/office/drawing/2014/main" id="{5D598EC1-ABA1-4DEF-90A1-D49D8B03F71D}"/>
            </a:ext>
          </a:extLst>
        </xdr:cNvPr>
        <xdr:cNvSpPr/>
      </xdr:nvSpPr>
      <xdr:spPr>
        <a:xfrm>
          <a:off x="5629281" y="2227798"/>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66681</xdr:colOff>
      <xdr:row>10</xdr:row>
      <xdr:rowOff>46573</xdr:rowOff>
    </xdr:from>
    <xdr:to>
      <xdr:col>4</xdr:col>
      <xdr:colOff>209556</xdr:colOff>
      <xdr:row>10</xdr:row>
      <xdr:rowOff>189448</xdr:rowOff>
    </xdr:to>
    <xdr:sp macro="" textlink="">
      <xdr:nvSpPr>
        <xdr:cNvPr id="39" name="Flowchart: Connector 1">
          <a:extLst>
            <a:ext uri="{FF2B5EF4-FFF2-40B4-BE49-F238E27FC236}">
              <a16:creationId xmlns:a16="http://schemas.microsoft.com/office/drawing/2014/main" id="{DDB3CAE6-82DF-49FA-942C-4D3838E84AD8}"/>
            </a:ext>
          </a:extLst>
        </xdr:cNvPr>
        <xdr:cNvSpPr/>
      </xdr:nvSpPr>
      <xdr:spPr>
        <a:xfrm>
          <a:off x="6381756" y="2227798"/>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66681</xdr:colOff>
      <xdr:row>10</xdr:row>
      <xdr:rowOff>46573</xdr:rowOff>
    </xdr:from>
    <xdr:to>
      <xdr:col>5</xdr:col>
      <xdr:colOff>209556</xdr:colOff>
      <xdr:row>10</xdr:row>
      <xdr:rowOff>189448</xdr:rowOff>
    </xdr:to>
    <xdr:sp macro="" textlink="">
      <xdr:nvSpPr>
        <xdr:cNvPr id="40" name="Flowchart: Connector 1">
          <a:extLst>
            <a:ext uri="{FF2B5EF4-FFF2-40B4-BE49-F238E27FC236}">
              <a16:creationId xmlns:a16="http://schemas.microsoft.com/office/drawing/2014/main" id="{2EFBB976-3060-4144-AFBA-08D614F07A03}"/>
            </a:ext>
          </a:extLst>
        </xdr:cNvPr>
        <xdr:cNvSpPr/>
      </xdr:nvSpPr>
      <xdr:spPr>
        <a:xfrm>
          <a:off x="7153281" y="2227798"/>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47631</xdr:colOff>
      <xdr:row>10</xdr:row>
      <xdr:rowOff>46573</xdr:rowOff>
    </xdr:from>
    <xdr:to>
      <xdr:col>6</xdr:col>
      <xdr:colOff>190506</xdr:colOff>
      <xdr:row>10</xdr:row>
      <xdr:rowOff>189448</xdr:rowOff>
    </xdr:to>
    <xdr:sp macro="" textlink="">
      <xdr:nvSpPr>
        <xdr:cNvPr id="41" name="Flowchart: Connector 1">
          <a:extLst>
            <a:ext uri="{FF2B5EF4-FFF2-40B4-BE49-F238E27FC236}">
              <a16:creationId xmlns:a16="http://schemas.microsoft.com/office/drawing/2014/main" id="{9C6A6B75-68BD-4033-8E0A-C84743933C14}"/>
            </a:ext>
          </a:extLst>
        </xdr:cNvPr>
        <xdr:cNvSpPr/>
      </xdr:nvSpPr>
      <xdr:spPr>
        <a:xfrm>
          <a:off x="7905756" y="2227798"/>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47631</xdr:colOff>
      <xdr:row>10</xdr:row>
      <xdr:rowOff>46573</xdr:rowOff>
    </xdr:from>
    <xdr:to>
      <xdr:col>7</xdr:col>
      <xdr:colOff>190506</xdr:colOff>
      <xdr:row>10</xdr:row>
      <xdr:rowOff>189448</xdr:rowOff>
    </xdr:to>
    <xdr:sp macro="" textlink="">
      <xdr:nvSpPr>
        <xdr:cNvPr id="42" name="Flowchart: Connector 1">
          <a:extLst>
            <a:ext uri="{FF2B5EF4-FFF2-40B4-BE49-F238E27FC236}">
              <a16:creationId xmlns:a16="http://schemas.microsoft.com/office/drawing/2014/main" id="{2F5BF21E-77AC-4AE9-8801-9E3FCA89A213}"/>
            </a:ext>
          </a:extLst>
        </xdr:cNvPr>
        <xdr:cNvSpPr/>
      </xdr:nvSpPr>
      <xdr:spPr>
        <a:xfrm>
          <a:off x="8677281" y="2227798"/>
          <a:ext cx="142875" cy="142875"/>
        </a:xfrm>
        <a:prstGeom prst="flowChartConnector">
          <a:avLst/>
        </a:prstGeom>
        <a:solidFill>
          <a:srgbClr val="FFFF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47631</xdr:colOff>
      <xdr:row>10</xdr:row>
      <xdr:rowOff>46573</xdr:rowOff>
    </xdr:from>
    <xdr:to>
      <xdr:col>8</xdr:col>
      <xdr:colOff>190506</xdr:colOff>
      <xdr:row>10</xdr:row>
      <xdr:rowOff>189448</xdr:rowOff>
    </xdr:to>
    <xdr:sp macro="" textlink="">
      <xdr:nvSpPr>
        <xdr:cNvPr id="43" name="Flowchart: Connector 1">
          <a:extLst>
            <a:ext uri="{FF2B5EF4-FFF2-40B4-BE49-F238E27FC236}">
              <a16:creationId xmlns:a16="http://schemas.microsoft.com/office/drawing/2014/main" id="{8B68DA7B-5C32-4804-B715-68328E088C5A}"/>
            </a:ext>
          </a:extLst>
        </xdr:cNvPr>
        <xdr:cNvSpPr/>
      </xdr:nvSpPr>
      <xdr:spPr>
        <a:xfrm>
          <a:off x="9448806" y="2227798"/>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37053</xdr:colOff>
      <xdr:row>17</xdr:row>
      <xdr:rowOff>46559</xdr:rowOff>
    </xdr:from>
    <xdr:to>
      <xdr:col>7</xdr:col>
      <xdr:colOff>179928</xdr:colOff>
      <xdr:row>17</xdr:row>
      <xdr:rowOff>189434</xdr:rowOff>
    </xdr:to>
    <xdr:sp macro="" textlink="">
      <xdr:nvSpPr>
        <xdr:cNvPr id="44" name="Flowchart: Connector 1">
          <a:extLst>
            <a:ext uri="{FF2B5EF4-FFF2-40B4-BE49-F238E27FC236}">
              <a16:creationId xmlns:a16="http://schemas.microsoft.com/office/drawing/2014/main" id="{4B67C5B7-11C6-4057-893A-CBDBCAFABFEF}"/>
            </a:ext>
          </a:extLst>
        </xdr:cNvPr>
        <xdr:cNvSpPr/>
      </xdr:nvSpPr>
      <xdr:spPr>
        <a:xfrm>
          <a:off x="8666703" y="3380309"/>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37053</xdr:colOff>
      <xdr:row>17</xdr:row>
      <xdr:rowOff>46559</xdr:rowOff>
    </xdr:from>
    <xdr:to>
      <xdr:col>8</xdr:col>
      <xdr:colOff>179928</xdr:colOff>
      <xdr:row>17</xdr:row>
      <xdr:rowOff>189434</xdr:rowOff>
    </xdr:to>
    <xdr:sp macro="" textlink="">
      <xdr:nvSpPr>
        <xdr:cNvPr id="45" name="Flowchart: Connector 1">
          <a:extLst>
            <a:ext uri="{FF2B5EF4-FFF2-40B4-BE49-F238E27FC236}">
              <a16:creationId xmlns:a16="http://schemas.microsoft.com/office/drawing/2014/main" id="{BF79C4CA-7B06-427E-8DBE-1AE818074D05}"/>
            </a:ext>
          </a:extLst>
        </xdr:cNvPr>
        <xdr:cNvSpPr/>
      </xdr:nvSpPr>
      <xdr:spPr>
        <a:xfrm>
          <a:off x="9438228" y="3380309"/>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537654</xdr:colOff>
      <xdr:row>19</xdr:row>
      <xdr:rowOff>124875</xdr:rowOff>
    </xdr:from>
    <xdr:to>
      <xdr:col>3</xdr:col>
      <xdr:colOff>680529</xdr:colOff>
      <xdr:row>19</xdr:row>
      <xdr:rowOff>267750</xdr:rowOff>
    </xdr:to>
    <xdr:sp macro="" textlink="">
      <xdr:nvSpPr>
        <xdr:cNvPr id="46" name="Flowchart: Connector 1">
          <a:extLst>
            <a:ext uri="{FF2B5EF4-FFF2-40B4-BE49-F238E27FC236}">
              <a16:creationId xmlns:a16="http://schemas.microsoft.com/office/drawing/2014/main" id="{6E7A6992-DAC1-49F6-9476-FB2894721BCB}"/>
            </a:ext>
          </a:extLst>
        </xdr:cNvPr>
        <xdr:cNvSpPr/>
      </xdr:nvSpPr>
      <xdr:spPr>
        <a:xfrm>
          <a:off x="6081204" y="4611150"/>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566210</xdr:colOff>
      <xdr:row>19</xdr:row>
      <xdr:rowOff>137583</xdr:rowOff>
    </xdr:from>
    <xdr:to>
      <xdr:col>6</xdr:col>
      <xdr:colOff>709085</xdr:colOff>
      <xdr:row>19</xdr:row>
      <xdr:rowOff>280458</xdr:rowOff>
    </xdr:to>
    <xdr:sp macro="" textlink="">
      <xdr:nvSpPr>
        <xdr:cNvPr id="47" name="Flowchart: Connector 1">
          <a:extLst>
            <a:ext uri="{FF2B5EF4-FFF2-40B4-BE49-F238E27FC236}">
              <a16:creationId xmlns:a16="http://schemas.microsoft.com/office/drawing/2014/main" id="{46E6E058-9A60-44DD-9688-79ADCFF19A99}"/>
            </a:ext>
          </a:extLst>
        </xdr:cNvPr>
        <xdr:cNvSpPr/>
      </xdr:nvSpPr>
      <xdr:spPr>
        <a:xfrm>
          <a:off x="8424335" y="4623858"/>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559880</xdr:colOff>
      <xdr:row>20</xdr:row>
      <xdr:rowOff>129108</xdr:rowOff>
    </xdr:from>
    <xdr:to>
      <xdr:col>3</xdr:col>
      <xdr:colOff>702755</xdr:colOff>
      <xdr:row>20</xdr:row>
      <xdr:rowOff>271983</xdr:rowOff>
    </xdr:to>
    <xdr:sp macro="" textlink="">
      <xdr:nvSpPr>
        <xdr:cNvPr id="48" name="Flowchart: Connector 1">
          <a:extLst>
            <a:ext uri="{FF2B5EF4-FFF2-40B4-BE49-F238E27FC236}">
              <a16:creationId xmlns:a16="http://schemas.microsoft.com/office/drawing/2014/main" id="{1F0A6EA7-27E7-4C83-B6CD-B64F0BFA73F4}"/>
            </a:ext>
          </a:extLst>
        </xdr:cNvPr>
        <xdr:cNvSpPr/>
      </xdr:nvSpPr>
      <xdr:spPr>
        <a:xfrm>
          <a:off x="6103430" y="4996383"/>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574695</xdr:colOff>
      <xdr:row>20</xdr:row>
      <xdr:rowOff>122759</xdr:rowOff>
    </xdr:from>
    <xdr:to>
      <xdr:col>6</xdr:col>
      <xdr:colOff>717570</xdr:colOff>
      <xdr:row>20</xdr:row>
      <xdr:rowOff>265634</xdr:rowOff>
    </xdr:to>
    <xdr:sp macro="" textlink="">
      <xdr:nvSpPr>
        <xdr:cNvPr id="49" name="Flowchart: Connector 1">
          <a:extLst>
            <a:ext uri="{FF2B5EF4-FFF2-40B4-BE49-F238E27FC236}">
              <a16:creationId xmlns:a16="http://schemas.microsoft.com/office/drawing/2014/main" id="{6AE23CC7-F85E-499F-A95A-BC3545288494}"/>
            </a:ext>
          </a:extLst>
        </xdr:cNvPr>
        <xdr:cNvSpPr/>
      </xdr:nvSpPr>
      <xdr:spPr>
        <a:xfrm>
          <a:off x="8432820" y="4990034"/>
          <a:ext cx="142875" cy="142875"/>
        </a:xfrm>
        <a:prstGeom prst="flowChartConnector">
          <a:avLst/>
        </a:prstGeom>
        <a:solidFill>
          <a:srgbClr val="659A2A"/>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49762</xdr:colOff>
      <xdr:row>28</xdr:row>
      <xdr:rowOff>38092</xdr:rowOff>
    </xdr:from>
    <xdr:to>
      <xdr:col>4</xdr:col>
      <xdr:colOff>192637</xdr:colOff>
      <xdr:row>28</xdr:row>
      <xdr:rowOff>180967</xdr:rowOff>
    </xdr:to>
    <xdr:sp macro="" textlink="">
      <xdr:nvSpPr>
        <xdr:cNvPr id="50" name="Flowchart: Connector 1">
          <a:extLst>
            <a:ext uri="{FF2B5EF4-FFF2-40B4-BE49-F238E27FC236}">
              <a16:creationId xmlns:a16="http://schemas.microsoft.com/office/drawing/2014/main" id="{FC5DBFF3-89A6-42A3-B7F4-2034D0AB2EBB}"/>
            </a:ext>
          </a:extLst>
        </xdr:cNvPr>
        <xdr:cNvSpPr/>
      </xdr:nvSpPr>
      <xdr:spPr>
        <a:xfrm>
          <a:off x="6364837" y="4705342"/>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45509</xdr:colOff>
      <xdr:row>28</xdr:row>
      <xdr:rowOff>35981</xdr:rowOff>
    </xdr:from>
    <xdr:to>
      <xdr:col>7</xdr:col>
      <xdr:colOff>188384</xdr:colOff>
      <xdr:row>28</xdr:row>
      <xdr:rowOff>178856</xdr:rowOff>
    </xdr:to>
    <xdr:sp macro="" textlink="">
      <xdr:nvSpPr>
        <xdr:cNvPr id="51" name="Flowchart: Connector 1">
          <a:extLst>
            <a:ext uri="{FF2B5EF4-FFF2-40B4-BE49-F238E27FC236}">
              <a16:creationId xmlns:a16="http://schemas.microsoft.com/office/drawing/2014/main" id="{EC2ADDD0-E954-4E61-A5EC-38228D222C0F}"/>
            </a:ext>
          </a:extLst>
        </xdr:cNvPr>
        <xdr:cNvSpPr/>
      </xdr:nvSpPr>
      <xdr:spPr>
        <a:xfrm>
          <a:off x="8675159" y="4703231"/>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70905</xdr:colOff>
      <xdr:row>29</xdr:row>
      <xdr:rowOff>29630</xdr:rowOff>
    </xdr:from>
    <xdr:to>
      <xdr:col>8</xdr:col>
      <xdr:colOff>211668</xdr:colOff>
      <xdr:row>29</xdr:row>
      <xdr:rowOff>158750</xdr:rowOff>
    </xdr:to>
    <xdr:sp macro="" textlink="">
      <xdr:nvSpPr>
        <xdr:cNvPr id="52" name="Flowchart: Connector 1">
          <a:extLst>
            <a:ext uri="{FF2B5EF4-FFF2-40B4-BE49-F238E27FC236}">
              <a16:creationId xmlns:a16="http://schemas.microsoft.com/office/drawing/2014/main" id="{2602E069-0625-4B3F-A6C3-0E82F7C08A2F}"/>
            </a:ext>
          </a:extLst>
        </xdr:cNvPr>
        <xdr:cNvSpPr/>
      </xdr:nvSpPr>
      <xdr:spPr>
        <a:xfrm>
          <a:off x="9472080" y="4896905"/>
          <a:ext cx="140763" cy="129120"/>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75140</xdr:colOff>
      <xdr:row>32</xdr:row>
      <xdr:rowOff>23281</xdr:rowOff>
    </xdr:from>
    <xdr:to>
      <xdr:col>8</xdr:col>
      <xdr:colOff>218015</xdr:colOff>
      <xdr:row>32</xdr:row>
      <xdr:rowOff>166156</xdr:rowOff>
    </xdr:to>
    <xdr:sp macro="" textlink="">
      <xdr:nvSpPr>
        <xdr:cNvPr id="53" name="Flowchart: Connector 1">
          <a:extLst>
            <a:ext uri="{FF2B5EF4-FFF2-40B4-BE49-F238E27FC236}">
              <a16:creationId xmlns:a16="http://schemas.microsoft.com/office/drawing/2014/main" id="{74C22CAB-03B1-4B04-9C81-EF8599A78DA6}"/>
            </a:ext>
          </a:extLst>
        </xdr:cNvPr>
        <xdr:cNvSpPr/>
      </xdr:nvSpPr>
      <xdr:spPr>
        <a:xfrm>
          <a:off x="9476315" y="5081056"/>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79374</xdr:colOff>
      <xdr:row>36</xdr:row>
      <xdr:rowOff>48679</xdr:rowOff>
    </xdr:from>
    <xdr:to>
      <xdr:col>8</xdr:col>
      <xdr:colOff>222249</xdr:colOff>
      <xdr:row>37</xdr:row>
      <xdr:rowOff>1054</xdr:rowOff>
    </xdr:to>
    <xdr:sp macro="" textlink="">
      <xdr:nvSpPr>
        <xdr:cNvPr id="54" name="Flowchart: Connector 1">
          <a:extLst>
            <a:ext uri="{FF2B5EF4-FFF2-40B4-BE49-F238E27FC236}">
              <a16:creationId xmlns:a16="http://schemas.microsoft.com/office/drawing/2014/main" id="{5EA4BDC6-2CBA-480F-B8A3-C47B3237640B}"/>
            </a:ext>
          </a:extLst>
        </xdr:cNvPr>
        <xdr:cNvSpPr/>
      </xdr:nvSpPr>
      <xdr:spPr>
        <a:xfrm>
          <a:off x="9480549" y="5296954"/>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73027</xdr:colOff>
      <xdr:row>37</xdr:row>
      <xdr:rowOff>52913</xdr:rowOff>
    </xdr:from>
    <xdr:to>
      <xdr:col>8</xdr:col>
      <xdr:colOff>215902</xdr:colOff>
      <xdr:row>38</xdr:row>
      <xdr:rowOff>5288</xdr:rowOff>
    </xdr:to>
    <xdr:sp macro="" textlink="">
      <xdr:nvSpPr>
        <xdr:cNvPr id="55" name="Flowchart: Connector 1">
          <a:extLst>
            <a:ext uri="{FF2B5EF4-FFF2-40B4-BE49-F238E27FC236}">
              <a16:creationId xmlns:a16="http://schemas.microsoft.com/office/drawing/2014/main" id="{18591516-2F90-4B70-8595-AFE60C76400E}"/>
            </a:ext>
          </a:extLst>
        </xdr:cNvPr>
        <xdr:cNvSpPr/>
      </xdr:nvSpPr>
      <xdr:spPr>
        <a:xfrm>
          <a:off x="9474202" y="5491688"/>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66678</xdr:colOff>
      <xdr:row>38</xdr:row>
      <xdr:rowOff>46562</xdr:rowOff>
    </xdr:from>
    <xdr:to>
      <xdr:col>8</xdr:col>
      <xdr:colOff>209553</xdr:colOff>
      <xdr:row>38</xdr:row>
      <xdr:rowOff>189437</xdr:rowOff>
    </xdr:to>
    <xdr:sp macro="" textlink="">
      <xdr:nvSpPr>
        <xdr:cNvPr id="56" name="Flowchart: Connector 1">
          <a:extLst>
            <a:ext uri="{FF2B5EF4-FFF2-40B4-BE49-F238E27FC236}">
              <a16:creationId xmlns:a16="http://schemas.microsoft.com/office/drawing/2014/main" id="{E3F74059-BDB3-4385-8CC8-AD175F32F02D}"/>
            </a:ext>
          </a:extLst>
        </xdr:cNvPr>
        <xdr:cNvSpPr/>
      </xdr:nvSpPr>
      <xdr:spPr>
        <a:xfrm>
          <a:off x="9467853" y="5675837"/>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70910</xdr:colOff>
      <xdr:row>39</xdr:row>
      <xdr:rowOff>40212</xdr:rowOff>
    </xdr:from>
    <xdr:to>
      <xdr:col>8</xdr:col>
      <xdr:colOff>213785</xdr:colOff>
      <xdr:row>39</xdr:row>
      <xdr:rowOff>183087</xdr:rowOff>
    </xdr:to>
    <xdr:sp macro="" textlink="">
      <xdr:nvSpPr>
        <xdr:cNvPr id="57" name="Flowchart: Connector 1">
          <a:extLst>
            <a:ext uri="{FF2B5EF4-FFF2-40B4-BE49-F238E27FC236}">
              <a16:creationId xmlns:a16="http://schemas.microsoft.com/office/drawing/2014/main" id="{05A8C756-0E64-4D12-9ADB-55FF4E6303D2}"/>
            </a:ext>
          </a:extLst>
        </xdr:cNvPr>
        <xdr:cNvSpPr/>
      </xdr:nvSpPr>
      <xdr:spPr>
        <a:xfrm>
          <a:off x="9472085" y="5859987"/>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362580</xdr:colOff>
      <xdr:row>0</xdr:row>
      <xdr:rowOff>41989</xdr:rowOff>
    </xdr:from>
    <xdr:to>
      <xdr:col>8</xdr:col>
      <xdr:colOff>28152</xdr:colOff>
      <xdr:row>0</xdr:row>
      <xdr:rowOff>600075</xdr:rowOff>
    </xdr:to>
    <xdr:pic>
      <xdr:nvPicPr>
        <xdr:cNvPr id="65" name="Picture 64"/>
        <xdr:cNvPicPr>
          <a:picLocks noChangeAspect="1"/>
        </xdr:cNvPicPr>
      </xdr:nvPicPr>
      <xdr:blipFill>
        <a:blip xmlns:r="http://schemas.openxmlformats.org/officeDocument/2006/relationships" r:embed="rId1"/>
        <a:stretch>
          <a:fillRect/>
        </a:stretch>
      </xdr:blipFill>
      <xdr:spPr>
        <a:xfrm>
          <a:off x="6906255" y="41989"/>
          <a:ext cx="2751672" cy="558086"/>
        </a:xfrm>
        <a:prstGeom prst="rect">
          <a:avLst/>
        </a:prstGeom>
      </xdr:spPr>
    </xdr:pic>
    <xdr:clientData/>
  </xdr:twoCellAnchor>
  <xdr:twoCellAnchor>
    <xdr:from>
      <xdr:col>3</xdr:col>
      <xdr:colOff>133350</xdr:colOff>
      <xdr:row>54</xdr:row>
      <xdr:rowOff>28575</xdr:rowOff>
    </xdr:from>
    <xdr:to>
      <xdr:col>3</xdr:col>
      <xdr:colOff>276225</xdr:colOff>
      <xdr:row>54</xdr:row>
      <xdr:rowOff>171450</xdr:rowOff>
    </xdr:to>
    <xdr:sp macro="" textlink="">
      <xdr:nvSpPr>
        <xdr:cNvPr id="66" name="Flowchart: Connector 1">
          <a:extLst>
            <a:ext uri="{FF2B5EF4-FFF2-40B4-BE49-F238E27FC236}">
              <a16:creationId xmlns:a16="http://schemas.microsoft.com/office/drawing/2014/main" id="{EA924261-D2D7-4B86-B855-4983C2D28437}"/>
            </a:ext>
          </a:extLst>
        </xdr:cNvPr>
        <xdr:cNvSpPr/>
      </xdr:nvSpPr>
      <xdr:spPr>
        <a:xfrm>
          <a:off x="5905500" y="127063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142875</xdr:colOff>
      <xdr:row>54</xdr:row>
      <xdr:rowOff>28575</xdr:rowOff>
    </xdr:from>
    <xdr:to>
      <xdr:col>4</xdr:col>
      <xdr:colOff>285750</xdr:colOff>
      <xdr:row>54</xdr:row>
      <xdr:rowOff>171450</xdr:rowOff>
    </xdr:to>
    <xdr:sp macro="" textlink="">
      <xdr:nvSpPr>
        <xdr:cNvPr id="67" name="Flowchart: Connector 1">
          <a:extLst>
            <a:ext uri="{FF2B5EF4-FFF2-40B4-BE49-F238E27FC236}">
              <a16:creationId xmlns:a16="http://schemas.microsoft.com/office/drawing/2014/main" id="{EA924261-D2D7-4B86-B855-4983C2D28437}"/>
            </a:ext>
          </a:extLst>
        </xdr:cNvPr>
        <xdr:cNvSpPr/>
      </xdr:nvSpPr>
      <xdr:spPr>
        <a:xfrm>
          <a:off x="6686550" y="127063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161925</xdr:colOff>
      <xdr:row>54</xdr:row>
      <xdr:rowOff>28575</xdr:rowOff>
    </xdr:from>
    <xdr:to>
      <xdr:col>5</xdr:col>
      <xdr:colOff>304800</xdr:colOff>
      <xdr:row>54</xdr:row>
      <xdr:rowOff>171450</xdr:rowOff>
    </xdr:to>
    <xdr:sp macro="" textlink="">
      <xdr:nvSpPr>
        <xdr:cNvPr id="68" name="Flowchart: Connector 1">
          <a:extLst>
            <a:ext uri="{FF2B5EF4-FFF2-40B4-BE49-F238E27FC236}">
              <a16:creationId xmlns:a16="http://schemas.microsoft.com/office/drawing/2014/main" id="{EA924261-D2D7-4B86-B855-4983C2D28437}"/>
            </a:ext>
          </a:extLst>
        </xdr:cNvPr>
        <xdr:cNvSpPr/>
      </xdr:nvSpPr>
      <xdr:spPr>
        <a:xfrm>
          <a:off x="7477125" y="127063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142875</xdr:colOff>
      <xdr:row>54</xdr:row>
      <xdr:rowOff>38100</xdr:rowOff>
    </xdr:from>
    <xdr:to>
      <xdr:col>6</xdr:col>
      <xdr:colOff>285750</xdr:colOff>
      <xdr:row>54</xdr:row>
      <xdr:rowOff>180975</xdr:rowOff>
    </xdr:to>
    <xdr:sp macro="" textlink="">
      <xdr:nvSpPr>
        <xdr:cNvPr id="69" name="Flowchart: Connector 1">
          <a:extLst>
            <a:ext uri="{FF2B5EF4-FFF2-40B4-BE49-F238E27FC236}">
              <a16:creationId xmlns:a16="http://schemas.microsoft.com/office/drawing/2014/main" id="{EA924261-D2D7-4B86-B855-4983C2D28437}"/>
            </a:ext>
          </a:extLst>
        </xdr:cNvPr>
        <xdr:cNvSpPr/>
      </xdr:nvSpPr>
      <xdr:spPr>
        <a:xfrm>
          <a:off x="8229600" y="12715875"/>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161925</xdr:colOff>
      <xdr:row>54</xdr:row>
      <xdr:rowOff>28575</xdr:rowOff>
    </xdr:from>
    <xdr:to>
      <xdr:col>7</xdr:col>
      <xdr:colOff>304800</xdr:colOff>
      <xdr:row>54</xdr:row>
      <xdr:rowOff>171450</xdr:rowOff>
    </xdr:to>
    <xdr:sp macro="" textlink="">
      <xdr:nvSpPr>
        <xdr:cNvPr id="70" name="Flowchart: Connector 1">
          <a:extLst>
            <a:ext uri="{FF2B5EF4-FFF2-40B4-BE49-F238E27FC236}">
              <a16:creationId xmlns:a16="http://schemas.microsoft.com/office/drawing/2014/main" id="{EA924261-D2D7-4B86-B855-4983C2D28437}"/>
            </a:ext>
          </a:extLst>
        </xdr:cNvPr>
        <xdr:cNvSpPr/>
      </xdr:nvSpPr>
      <xdr:spPr>
        <a:xfrm>
          <a:off x="9020175" y="1270635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219075</xdr:colOff>
      <xdr:row>54</xdr:row>
      <xdr:rowOff>47625</xdr:rowOff>
    </xdr:from>
    <xdr:to>
      <xdr:col>8</xdr:col>
      <xdr:colOff>361950</xdr:colOff>
      <xdr:row>55</xdr:row>
      <xdr:rowOff>0</xdr:rowOff>
    </xdr:to>
    <xdr:sp macro="" textlink="">
      <xdr:nvSpPr>
        <xdr:cNvPr id="71" name="Flowchart: Connector 1">
          <a:extLst>
            <a:ext uri="{FF2B5EF4-FFF2-40B4-BE49-F238E27FC236}">
              <a16:creationId xmlns:a16="http://schemas.microsoft.com/office/drawing/2014/main" id="{EA924261-D2D7-4B86-B855-4983C2D28437}"/>
            </a:ext>
          </a:extLst>
        </xdr:cNvPr>
        <xdr:cNvSpPr/>
      </xdr:nvSpPr>
      <xdr:spPr>
        <a:xfrm>
          <a:off x="9848850" y="12725400"/>
          <a:ext cx="142875" cy="142875"/>
        </a:xfrm>
        <a:prstGeom prst="flowChartConnector">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600-000002000000}"/>
            </a:ext>
          </a:extLst>
        </xdr:cNvPr>
        <xdr:cNvSpPr txBox="1"/>
      </xdr:nvSpPr>
      <xdr:spPr>
        <a:xfrm>
          <a:off x="4057650"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11</xdr:col>
      <xdr:colOff>752475</xdr:colOff>
      <xdr:row>0</xdr:row>
      <xdr:rowOff>176212</xdr:rowOff>
    </xdr:from>
    <xdr:to>
      <xdr:col>17</xdr:col>
      <xdr:colOff>742950</xdr:colOff>
      <xdr:row>13</xdr:row>
      <xdr:rowOff>161925</xdr:rowOff>
    </xdr:to>
    <xdr:graphicFrame macro="">
      <xdr:nvGraphicFramePr>
        <xdr:cNvPr id="3" name="Gráfico 2">
          <a:extLst>
            <a:ext uri="{FF2B5EF4-FFF2-40B4-BE49-F238E27FC236}">
              <a16:creationId xmlns:a16="http://schemas.microsoft.com/office/drawing/2014/main" id="{2EF6F72E-CEA8-42A9-A0A8-3E97941D7D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sdmiramar.edu/evidence/San%20Diego%20Miramar%20College%20SER%20Online.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dmiramar.edu/evidence/San%20Diego%20Miramar%20College%20SER%20Online.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file:///C:\Users\xzhang\AppData\Local\xzhang\AppData\Local\Microsoft\Windows\INetCache\Content.Outlook\2021KPI_StraGoals.xls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public.tableau.com/app/profile/sdccd.institutional.reseach/viz/MiramarCollegeFactbook/MiramarCollegeFactbook" TargetMode="External"/><Relationship Id="rId2" Type="http://schemas.openxmlformats.org/officeDocument/2006/relationships/hyperlink" Target="https://public.tableau.com/app/profile/sdccd.institutional.reseach/viz/MiramarCollegeFactbook/MiramarCollegeFactbook" TargetMode="External"/><Relationship Id="rId1" Type="http://schemas.openxmlformats.org/officeDocument/2006/relationships/hyperlink" Target="https://sdmiramar.edu/evidence/San%20Diego%20Miramar%20College%20SER%20Online.pdf" TargetMode="External"/><Relationship Id="rId6" Type="http://schemas.openxmlformats.org/officeDocument/2006/relationships/drawing" Target="../drawings/drawing6.xml"/><Relationship Id="rId5" Type="http://schemas.openxmlformats.org/officeDocument/2006/relationships/printerSettings" Target="../printerSettings/printerSettings8.bin"/><Relationship Id="rId4" Type="http://schemas.openxmlformats.org/officeDocument/2006/relationships/hyperlink" Target="https://public.tableau.com/app/profile/sdccd.institutional.reseach/viz/MiramarCollegeFactbook/MiramarCollegeFactb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7"/>
  <sheetViews>
    <sheetView zoomScale="90" zoomScaleNormal="90" workbookViewId="0">
      <selection activeCell="F41" sqref="F41"/>
    </sheetView>
  </sheetViews>
  <sheetFormatPr defaultColWidth="11.5703125" defaultRowHeight="15" x14ac:dyDescent="0.25"/>
  <cols>
    <col min="1" max="1" width="5.5703125" customWidth="1"/>
    <col min="2" max="2" width="11.140625" customWidth="1"/>
    <col min="3" max="3" width="18.85546875" customWidth="1"/>
    <col min="4" max="4" width="2.5703125" customWidth="1"/>
    <col min="6" max="6" width="63" bestFit="1" customWidth="1"/>
    <col min="13" max="13" width="1.42578125" customWidth="1"/>
    <col min="14" max="14" width="21.42578125" customWidth="1"/>
    <col min="15" max="15" width="24.85546875" customWidth="1"/>
    <col min="16" max="16" width="3.7109375" customWidth="1"/>
  </cols>
  <sheetData>
    <row r="2" spans="2:23" ht="15.75" x14ac:dyDescent="0.25">
      <c r="B2" s="179" t="s">
        <v>325</v>
      </c>
      <c r="C2" s="179"/>
      <c r="D2" s="24"/>
      <c r="E2" s="178" t="s">
        <v>326</v>
      </c>
      <c r="F2" s="178"/>
      <c r="G2" s="180" t="s">
        <v>327</v>
      </c>
      <c r="H2" s="180"/>
      <c r="I2" s="180"/>
      <c r="J2" s="180"/>
      <c r="K2" s="180"/>
      <c r="L2" s="180"/>
      <c r="M2" s="180"/>
      <c r="N2" s="180"/>
      <c r="O2" s="180"/>
      <c r="P2" s="25"/>
      <c r="Q2" s="178" t="s">
        <v>324</v>
      </c>
      <c r="R2" s="178"/>
      <c r="S2" s="178"/>
      <c r="T2" s="178"/>
      <c r="U2" s="178"/>
      <c r="V2" s="178"/>
    </row>
    <row r="3" spans="2:23" ht="31.5" x14ac:dyDescent="0.25">
      <c r="B3" s="22" t="s">
        <v>0</v>
      </c>
      <c r="C3" s="22" t="s">
        <v>1</v>
      </c>
      <c r="D3" s="23"/>
      <c r="E3" s="1" t="s">
        <v>0</v>
      </c>
      <c r="F3" s="2" t="s">
        <v>1</v>
      </c>
      <c r="G3" s="1" t="s">
        <v>2</v>
      </c>
      <c r="H3" s="1" t="s">
        <v>3</v>
      </c>
      <c r="I3" s="1" t="s">
        <v>4</v>
      </c>
      <c r="J3" s="1" t="s">
        <v>5</v>
      </c>
      <c r="K3" s="1" t="s">
        <v>6</v>
      </c>
      <c r="L3" s="1" t="s">
        <v>7</v>
      </c>
      <c r="N3" s="15" t="s">
        <v>315</v>
      </c>
      <c r="O3" s="15" t="s">
        <v>316</v>
      </c>
      <c r="Q3" s="17" t="s">
        <v>2</v>
      </c>
      <c r="R3" s="17" t="s">
        <v>3</v>
      </c>
      <c r="S3" s="17" t="s">
        <v>4</v>
      </c>
      <c r="T3" s="17" t="s">
        <v>5</v>
      </c>
      <c r="U3" s="17" t="s">
        <v>6</v>
      </c>
      <c r="V3" s="17" t="s">
        <v>7</v>
      </c>
    </row>
    <row r="4" spans="2:23" x14ac:dyDescent="0.25">
      <c r="B4" t="s">
        <v>76</v>
      </c>
      <c r="C4" t="s">
        <v>13</v>
      </c>
      <c r="E4" s="7" t="s">
        <v>12</v>
      </c>
      <c r="F4" s="8" t="s">
        <v>13</v>
      </c>
      <c r="G4" s="5">
        <v>758</v>
      </c>
      <c r="H4" s="5">
        <v>825</v>
      </c>
      <c r="I4" s="5">
        <v>953</v>
      </c>
      <c r="J4" s="5">
        <v>1286</v>
      </c>
      <c r="K4" s="5">
        <v>1482</v>
      </c>
      <c r="L4" s="5">
        <v>1511</v>
      </c>
      <c r="N4" s="10">
        <v>758</v>
      </c>
      <c r="O4" s="13">
        <v>1312</v>
      </c>
      <c r="Q4" s="18">
        <f>(G4/$O$4)-1</f>
        <v>-0.4222560975609756</v>
      </c>
      <c r="R4" s="18">
        <f t="shared" ref="R4:V4" si="0">(H4/$O$4)-1</f>
        <v>-0.37118902439024393</v>
      </c>
      <c r="S4" s="18">
        <f t="shared" si="0"/>
        <v>-0.27362804878048785</v>
      </c>
      <c r="T4" s="18">
        <f t="shared" si="0"/>
        <v>-1.9817073170731669E-2</v>
      </c>
      <c r="U4" s="18">
        <f t="shared" si="0"/>
        <v>0.12957317073170738</v>
      </c>
      <c r="V4" s="18">
        <f t="shared" si="0"/>
        <v>0.15167682926829262</v>
      </c>
      <c r="W4" s="16"/>
    </row>
    <row r="5" spans="2:23" x14ac:dyDescent="0.25">
      <c r="E5" s="3" t="s">
        <v>14</v>
      </c>
      <c r="F5" s="4" t="s">
        <v>15</v>
      </c>
      <c r="G5" s="5"/>
      <c r="H5" s="5"/>
      <c r="I5" s="5"/>
      <c r="J5" s="5"/>
      <c r="K5" s="5"/>
      <c r="L5" s="5"/>
      <c r="N5" s="10"/>
      <c r="O5" s="13"/>
      <c r="Q5" s="19"/>
      <c r="R5" s="19"/>
      <c r="S5" s="19"/>
      <c r="T5" s="19"/>
      <c r="U5" s="19"/>
      <c r="V5" s="19"/>
      <c r="W5" s="16"/>
    </row>
    <row r="6" spans="2:23" x14ac:dyDescent="0.25">
      <c r="E6" s="3" t="s">
        <v>16</v>
      </c>
      <c r="F6" s="4" t="s">
        <v>17</v>
      </c>
      <c r="G6" s="5"/>
      <c r="H6" s="5"/>
      <c r="I6" s="5"/>
      <c r="J6" s="5"/>
      <c r="K6" s="5"/>
      <c r="L6" s="5"/>
      <c r="N6" s="10"/>
      <c r="O6" s="13"/>
      <c r="Q6" s="19"/>
      <c r="R6" s="19"/>
      <c r="S6" s="19"/>
      <c r="T6" s="19"/>
      <c r="U6" s="19"/>
      <c r="V6" s="19"/>
      <c r="W6" s="16"/>
    </row>
    <row r="7" spans="2:23" x14ac:dyDescent="0.25">
      <c r="B7" t="s">
        <v>77</v>
      </c>
      <c r="C7" t="s">
        <v>78</v>
      </c>
      <c r="E7" s="7" t="s">
        <v>8</v>
      </c>
      <c r="F7" s="8" t="s">
        <v>318</v>
      </c>
      <c r="G7" s="5">
        <v>756</v>
      </c>
      <c r="H7" s="5">
        <v>812</v>
      </c>
      <c r="I7" s="5">
        <v>1059</v>
      </c>
      <c r="J7" s="5">
        <v>1144</v>
      </c>
      <c r="K7" s="5">
        <v>951</v>
      </c>
      <c r="L7" s="5">
        <v>1159</v>
      </c>
      <c r="N7" s="10">
        <v>756</v>
      </c>
      <c r="O7" s="13">
        <v>1065</v>
      </c>
      <c r="Q7" s="18">
        <f>(G7/$O$7)-1</f>
        <v>-0.29014084507042248</v>
      </c>
      <c r="R7" s="18">
        <f t="shared" ref="R7:V7" si="1">(H7/$O$7)-1</f>
        <v>-0.23755868544600944</v>
      </c>
      <c r="S7" s="18">
        <f t="shared" si="1"/>
        <v>-5.6338028169014009E-3</v>
      </c>
      <c r="T7" s="18">
        <f t="shared" si="1"/>
        <v>7.4178403755868594E-2</v>
      </c>
      <c r="U7" s="18">
        <f t="shared" si="1"/>
        <v>-0.10704225352112673</v>
      </c>
      <c r="V7" s="18">
        <f t="shared" si="1"/>
        <v>8.8262910798122096E-2</v>
      </c>
      <c r="W7" s="16"/>
    </row>
    <row r="8" spans="2:23" x14ac:dyDescent="0.25">
      <c r="B8" t="s">
        <v>319</v>
      </c>
      <c r="C8" t="s">
        <v>320</v>
      </c>
      <c r="E8" s="7" t="s">
        <v>321</v>
      </c>
      <c r="F8" s="8" t="s">
        <v>317</v>
      </c>
      <c r="G8" s="5">
        <v>491</v>
      </c>
      <c r="H8" s="5">
        <v>447</v>
      </c>
      <c r="I8" s="5">
        <v>506</v>
      </c>
      <c r="J8" s="5">
        <v>733</v>
      </c>
      <c r="K8" s="5">
        <v>477</v>
      </c>
      <c r="L8" s="5">
        <v>532</v>
      </c>
      <c r="N8" s="10">
        <v>447</v>
      </c>
      <c r="O8" s="13">
        <v>578</v>
      </c>
      <c r="Q8" s="18">
        <f>(G8/$O$8)-1</f>
        <v>-0.15051903114186849</v>
      </c>
      <c r="R8" s="18">
        <f t="shared" ref="R8:V8" si="2">(H8/$O$8)-1</f>
        <v>-0.22664359861591699</v>
      </c>
      <c r="S8" s="18">
        <f t="shared" si="2"/>
        <v>-0.12456747404844293</v>
      </c>
      <c r="T8" s="18">
        <f t="shared" si="2"/>
        <v>0.26816608996539792</v>
      </c>
      <c r="U8" s="18">
        <f t="shared" si="2"/>
        <v>-0.17474048442906576</v>
      </c>
      <c r="V8" s="18">
        <f t="shared" si="2"/>
        <v>-7.9584775086505188E-2</v>
      </c>
      <c r="W8" s="16"/>
    </row>
    <row r="9" spans="2:23" x14ac:dyDescent="0.25">
      <c r="B9" t="s">
        <v>79</v>
      </c>
      <c r="C9" t="s">
        <v>80</v>
      </c>
      <c r="E9" s="7" t="s">
        <v>10</v>
      </c>
      <c r="F9" s="8" t="s">
        <v>18</v>
      </c>
      <c r="G9" s="5">
        <v>212</v>
      </c>
      <c r="H9" s="5">
        <v>276</v>
      </c>
      <c r="I9" s="5">
        <v>407</v>
      </c>
      <c r="J9" s="5">
        <v>526</v>
      </c>
      <c r="K9" s="5">
        <v>445</v>
      </c>
      <c r="L9" s="5">
        <v>534</v>
      </c>
      <c r="N9" s="10">
        <v>212</v>
      </c>
      <c r="O9" s="13">
        <v>466</v>
      </c>
      <c r="Q9" s="18">
        <f>(G9/$O$9)-1</f>
        <v>-0.54506437768240346</v>
      </c>
      <c r="R9" s="18">
        <f t="shared" ref="R9:V9" si="3">(H9/$O$9)-1</f>
        <v>-0.40772532188841204</v>
      </c>
      <c r="S9" s="18">
        <f t="shared" si="3"/>
        <v>-0.12660944206008584</v>
      </c>
      <c r="T9" s="18">
        <f t="shared" si="3"/>
        <v>0.12875536480686689</v>
      </c>
      <c r="U9" s="18">
        <f t="shared" si="3"/>
        <v>-4.5064377682403456E-2</v>
      </c>
      <c r="V9" s="18">
        <f t="shared" si="3"/>
        <v>0.14592274678111594</v>
      </c>
      <c r="W9" s="16"/>
    </row>
    <row r="10" spans="2:23" x14ac:dyDescent="0.25">
      <c r="E10" s="3" t="s">
        <v>19</v>
      </c>
      <c r="F10" s="4" t="s">
        <v>20</v>
      </c>
      <c r="G10" s="5"/>
      <c r="H10" s="5"/>
      <c r="I10" s="5"/>
      <c r="J10" s="5"/>
      <c r="K10" s="5"/>
      <c r="L10" s="5"/>
      <c r="N10" s="10"/>
      <c r="O10" s="13"/>
      <c r="Q10" s="10"/>
      <c r="R10" s="10"/>
      <c r="S10" s="10"/>
      <c r="T10" s="10"/>
      <c r="U10" s="10"/>
      <c r="V10" s="10"/>
      <c r="W10" s="16"/>
    </row>
    <row r="11" spans="2:23" x14ac:dyDescent="0.25">
      <c r="E11" s="3" t="s">
        <v>21</v>
      </c>
      <c r="F11" s="4" t="s">
        <v>22</v>
      </c>
      <c r="G11" s="5"/>
      <c r="H11" s="5"/>
      <c r="I11" s="5"/>
      <c r="J11" s="5"/>
      <c r="K11" s="5"/>
      <c r="L11" s="5"/>
      <c r="N11" s="10"/>
      <c r="O11" s="13"/>
      <c r="Q11" s="20"/>
      <c r="R11" s="10"/>
      <c r="S11" s="10"/>
      <c r="T11" s="10"/>
      <c r="U11" s="10"/>
      <c r="V11" s="10"/>
      <c r="W11" s="16"/>
    </row>
    <row r="12" spans="2:23" x14ac:dyDescent="0.25">
      <c r="E12" s="3" t="s">
        <v>11</v>
      </c>
      <c r="F12" s="4" t="s">
        <v>23</v>
      </c>
      <c r="G12" s="5"/>
      <c r="H12" s="5"/>
      <c r="I12" s="5"/>
      <c r="J12" s="5"/>
      <c r="K12" s="5"/>
      <c r="L12" s="5"/>
      <c r="N12" s="10"/>
      <c r="O12" s="13"/>
      <c r="Q12" s="10"/>
      <c r="R12" s="10"/>
      <c r="S12" s="10"/>
      <c r="T12" s="10"/>
      <c r="U12" s="10"/>
      <c r="V12" s="10"/>
      <c r="W12" s="16"/>
    </row>
    <row r="13" spans="2:23" x14ac:dyDescent="0.25">
      <c r="E13" s="26" t="s">
        <v>24</v>
      </c>
      <c r="F13" s="27" t="s">
        <v>25</v>
      </c>
      <c r="G13" s="5"/>
      <c r="H13" s="5"/>
      <c r="I13" s="5"/>
      <c r="J13" s="5"/>
      <c r="K13" s="5"/>
      <c r="L13" s="5"/>
      <c r="N13" s="10"/>
      <c r="O13" s="13"/>
      <c r="Q13" s="10"/>
      <c r="R13" s="10"/>
      <c r="S13" s="10"/>
      <c r="T13" s="10"/>
      <c r="U13" s="10"/>
      <c r="V13" s="10"/>
      <c r="W13" s="16"/>
    </row>
    <row r="14" spans="2:23" x14ac:dyDescent="0.25">
      <c r="B14" t="s">
        <v>74</v>
      </c>
      <c r="C14" t="s">
        <v>75</v>
      </c>
      <c r="E14" s="7" t="s">
        <v>26</v>
      </c>
      <c r="F14" s="8" t="s">
        <v>27</v>
      </c>
      <c r="G14" s="5">
        <v>213</v>
      </c>
      <c r="H14" s="5">
        <v>174</v>
      </c>
      <c r="I14" s="5">
        <v>237</v>
      </c>
      <c r="J14" s="5">
        <v>243</v>
      </c>
      <c r="K14" s="5">
        <v>161</v>
      </c>
      <c r="L14" s="5">
        <v>48</v>
      </c>
      <c r="N14" s="13" t="s">
        <v>322</v>
      </c>
      <c r="O14" s="13" t="s">
        <v>322</v>
      </c>
      <c r="Q14" s="10"/>
      <c r="R14" s="10"/>
      <c r="S14" s="10"/>
      <c r="T14" s="10"/>
      <c r="U14" s="10"/>
      <c r="V14" s="10"/>
      <c r="W14" s="16"/>
    </row>
    <row r="15" spans="2:23" x14ac:dyDescent="0.25">
      <c r="B15" t="s">
        <v>81</v>
      </c>
      <c r="C15" t="s">
        <v>83</v>
      </c>
      <c r="E15" s="7" t="s">
        <v>28</v>
      </c>
      <c r="F15" s="8" t="s">
        <v>29</v>
      </c>
      <c r="G15" s="13" t="s">
        <v>322</v>
      </c>
      <c r="H15" s="13" t="s">
        <v>322</v>
      </c>
      <c r="I15" s="13" t="s">
        <v>322</v>
      </c>
      <c r="J15" s="13" t="s">
        <v>322</v>
      </c>
      <c r="K15" s="13" t="s">
        <v>322</v>
      </c>
      <c r="L15" s="13" t="s">
        <v>322</v>
      </c>
      <c r="N15" s="13"/>
      <c r="O15" s="13"/>
      <c r="Q15" s="10"/>
      <c r="R15" s="10"/>
      <c r="S15" s="10"/>
      <c r="T15" s="10"/>
      <c r="U15" s="10"/>
      <c r="V15" s="10"/>
      <c r="W15" s="16"/>
    </row>
    <row r="16" spans="2:23" x14ac:dyDescent="0.25">
      <c r="B16" t="s">
        <v>82</v>
      </c>
      <c r="C16" t="s">
        <v>84</v>
      </c>
      <c r="E16" s="7" t="s">
        <v>30</v>
      </c>
      <c r="F16" s="8" t="s">
        <v>31</v>
      </c>
      <c r="G16" s="13" t="s">
        <v>322</v>
      </c>
      <c r="H16" s="13" t="s">
        <v>322</v>
      </c>
      <c r="I16" s="13" t="s">
        <v>322</v>
      </c>
      <c r="J16" s="13" t="s">
        <v>322</v>
      </c>
      <c r="K16" s="13" t="s">
        <v>322</v>
      </c>
      <c r="L16" s="13" t="s">
        <v>322</v>
      </c>
      <c r="N16" s="13"/>
      <c r="O16" s="13"/>
      <c r="Q16" s="10"/>
      <c r="R16" s="10"/>
      <c r="S16" s="10"/>
      <c r="T16" s="10"/>
      <c r="U16" s="10"/>
      <c r="V16" s="10"/>
      <c r="W16" s="16"/>
    </row>
    <row r="17" spans="2:23" x14ac:dyDescent="0.25">
      <c r="E17" s="26" t="s">
        <v>32</v>
      </c>
      <c r="F17" s="27" t="s">
        <v>33</v>
      </c>
      <c r="G17" s="5"/>
      <c r="H17" s="5"/>
      <c r="I17" s="5"/>
      <c r="J17" s="5"/>
      <c r="K17" s="5"/>
      <c r="L17" s="5"/>
      <c r="N17" s="13"/>
      <c r="O17" s="13"/>
      <c r="Q17" s="10"/>
      <c r="R17" s="10"/>
      <c r="S17" s="10"/>
      <c r="T17" s="10"/>
      <c r="U17" s="10"/>
      <c r="V17" s="10"/>
      <c r="W17" s="16"/>
    </row>
    <row r="18" spans="2:23" x14ac:dyDescent="0.25">
      <c r="B18" t="s">
        <v>34</v>
      </c>
      <c r="C18" t="s">
        <v>85</v>
      </c>
      <c r="E18" s="7" t="s">
        <v>34</v>
      </c>
      <c r="F18" s="8" t="s">
        <v>35</v>
      </c>
      <c r="G18" s="5">
        <v>1104</v>
      </c>
      <c r="H18" s="5">
        <v>1247</v>
      </c>
      <c r="I18" s="5">
        <v>1388</v>
      </c>
      <c r="J18" s="5">
        <v>1387</v>
      </c>
      <c r="K18" s="5">
        <v>1173</v>
      </c>
      <c r="L18" s="5">
        <v>1039</v>
      </c>
      <c r="N18" s="13" t="s">
        <v>322</v>
      </c>
      <c r="O18" s="13" t="s">
        <v>322</v>
      </c>
      <c r="Q18" s="10"/>
      <c r="R18" s="10"/>
      <c r="S18" s="10"/>
      <c r="T18" s="10"/>
      <c r="U18" s="10"/>
      <c r="V18" s="10"/>
      <c r="W18" s="16"/>
    </row>
    <row r="19" spans="2:23" x14ac:dyDescent="0.25">
      <c r="B19" t="s">
        <v>36</v>
      </c>
      <c r="C19" t="s">
        <v>86</v>
      </c>
      <c r="E19" s="26" t="s">
        <v>36</v>
      </c>
      <c r="F19" s="27" t="s">
        <v>37</v>
      </c>
      <c r="G19" s="5"/>
      <c r="H19" s="5"/>
      <c r="I19" s="5"/>
      <c r="J19" s="5"/>
      <c r="K19" s="5"/>
      <c r="L19" s="5"/>
      <c r="N19" s="13"/>
      <c r="O19" s="13"/>
      <c r="Q19" s="10"/>
      <c r="R19" s="10"/>
      <c r="S19" s="10"/>
      <c r="T19" s="10"/>
      <c r="U19" s="10"/>
      <c r="V19" s="10"/>
      <c r="W19" s="16"/>
    </row>
    <row r="20" spans="2:23" x14ac:dyDescent="0.25">
      <c r="E20" s="3" t="s">
        <v>38</v>
      </c>
      <c r="F20" s="4" t="s">
        <v>39</v>
      </c>
      <c r="G20" s="5"/>
      <c r="H20" s="5"/>
      <c r="I20" s="5"/>
      <c r="J20" s="5"/>
      <c r="K20" s="5"/>
      <c r="L20" s="5"/>
      <c r="N20" s="13"/>
      <c r="O20" s="13"/>
      <c r="Q20" s="10"/>
      <c r="R20" s="10"/>
      <c r="S20" s="10"/>
      <c r="T20" s="10"/>
      <c r="U20" s="10"/>
      <c r="V20" s="10"/>
      <c r="W20" s="16"/>
    </row>
    <row r="21" spans="2:23" x14ac:dyDescent="0.25">
      <c r="C21" t="s">
        <v>323</v>
      </c>
      <c r="E21" s="7" t="s">
        <v>40</v>
      </c>
      <c r="F21" s="8" t="s">
        <v>41</v>
      </c>
      <c r="G21" s="5">
        <f>27663+29253</f>
        <v>56916</v>
      </c>
      <c r="H21" s="5">
        <f>30012+31338</f>
        <v>61350</v>
      </c>
      <c r="I21" s="5">
        <f>33033+32946</f>
        <v>65979</v>
      </c>
      <c r="J21" s="5">
        <f>32968+31652</f>
        <v>64620</v>
      </c>
      <c r="K21" s="5">
        <f>31066+29724</f>
        <v>60790</v>
      </c>
      <c r="L21" s="5">
        <f>28005+26393</f>
        <v>54398</v>
      </c>
      <c r="N21" s="13" t="s">
        <v>322</v>
      </c>
      <c r="O21" s="13" t="s">
        <v>322</v>
      </c>
      <c r="Q21" s="10"/>
      <c r="R21" s="10"/>
      <c r="S21" s="10"/>
      <c r="T21" s="10"/>
      <c r="U21" s="10"/>
      <c r="V21" s="10"/>
      <c r="W21" s="16"/>
    </row>
    <row r="22" spans="2:23" x14ac:dyDescent="0.25">
      <c r="B22" t="s">
        <v>24</v>
      </c>
      <c r="C22" t="s">
        <v>43</v>
      </c>
      <c r="E22" s="7" t="s">
        <v>42</v>
      </c>
      <c r="F22" s="8" t="s">
        <v>43</v>
      </c>
      <c r="G22" s="6">
        <v>0.76800000000000002</v>
      </c>
      <c r="H22" s="6">
        <v>0.76500000000000001</v>
      </c>
      <c r="I22" s="6">
        <v>0.78</v>
      </c>
      <c r="J22" s="6">
        <v>0.78800000000000003</v>
      </c>
      <c r="K22" s="6">
        <v>0.78400000000000003</v>
      </c>
      <c r="L22" s="6">
        <v>0.78300000000000003</v>
      </c>
      <c r="N22" s="21">
        <v>0.77</v>
      </c>
      <c r="O22" s="20">
        <v>0.78</v>
      </c>
      <c r="Q22" s="19">
        <f>G22-$O$22</f>
        <v>-1.2000000000000011E-2</v>
      </c>
      <c r="R22" s="19">
        <f t="shared" ref="R22:V22" si="4">H22-$O$22</f>
        <v>-1.5000000000000013E-2</v>
      </c>
      <c r="S22" s="19">
        <f t="shared" si="4"/>
        <v>0</v>
      </c>
      <c r="T22" s="19">
        <f t="shared" si="4"/>
        <v>8.0000000000000071E-3</v>
      </c>
      <c r="U22" s="19">
        <f t="shared" si="4"/>
        <v>4.0000000000000036E-3</v>
      </c>
      <c r="V22" s="19">
        <f t="shared" si="4"/>
        <v>3.0000000000000027E-3</v>
      </c>
      <c r="W22" s="16"/>
    </row>
    <row r="23" spans="2:23" x14ac:dyDescent="0.25">
      <c r="B23" t="s">
        <v>8</v>
      </c>
      <c r="C23" t="s">
        <v>9</v>
      </c>
      <c r="E23" s="7" t="s">
        <v>44</v>
      </c>
      <c r="F23" s="8" t="s">
        <v>45</v>
      </c>
      <c r="G23" s="6">
        <v>0.89600000000000002</v>
      </c>
      <c r="H23" s="6">
        <v>0.89500000000000002</v>
      </c>
      <c r="I23" s="6">
        <v>0.90100000000000002</v>
      </c>
      <c r="J23" s="6">
        <v>0.90100000000000002</v>
      </c>
      <c r="K23" s="6">
        <v>0.88400000000000001</v>
      </c>
      <c r="L23" s="6">
        <v>0.9</v>
      </c>
      <c r="N23" s="21">
        <v>0.88</v>
      </c>
      <c r="O23" s="20">
        <v>0.9</v>
      </c>
      <c r="Q23" s="21">
        <f>G23-$O$23</f>
        <v>-4.0000000000000036E-3</v>
      </c>
      <c r="R23" s="21">
        <f t="shared" ref="R23:U23" si="5">H23-$O$23</f>
        <v>-5.0000000000000044E-3</v>
      </c>
      <c r="S23" s="21">
        <f t="shared" si="5"/>
        <v>1.0000000000000009E-3</v>
      </c>
      <c r="T23" s="21">
        <f t="shared" si="5"/>
        <v>1.0000000000000009E-3</v>
      </c>
      <c r="U23" s="21">
        <f t="shared" si="5"/>
        <v>-1.6000000000000014E-2</v>
      </c>
      <c r="V23" s="21">
        <f>L23-$O$23</f>
        <v>0</v>
      </c>
      <c r="W23" s="16"/>
    </row>
    <row r="24" spans="2:23" x14ac:dyDescent="0.25">
      <c r="E24" s="26" t="s">
        <v>46</v>
      </c>
      <c r="F24" s="27" t="s">
        <v>47</v>
      </c>
      <c r="G24" s="5"/>
      <c r="H24" s="5"/>
      <c r="I24" s="5"/>
      <c r="J24" s="5"/>
      <c r="K24" s="5"/>
      <c r="L24" s="5"/>
      <c r="N24" s="10"/>
      <c r="O24" s="13"/>
      <c r="Q24" s="10"/>
      <c r="R24" s="10"/>
      <c r="S24" s="10"/>
      <c r="T24" s="10"/>
      <c r="U24" s="10"/>
      <c r="V24" s="10"/>
      <c r="W24" s="16"/>
    </row>
    <row r="25" spans="2:23" x14ac:dyDescent="0.25">
      <c r="E25" s="26" t="s">
        <v>48</v>
      </c>
      <c r="F25" s="27" t="s">
        <v>49</v>
      </c>
      <c r="G25" s="5"/>
      <c r="H25" s="5"/>
      <c r="I25" s="5"/>
      <c r="J25" s="5"/>
      <c r="K25" s="5"/>
      <c r="L25" s="5"/>
      <c r="N25" s="10"/>
      <c r="O25" s="13"/>
      <c r="Q25" s="10"/>
      <c r="R25" s="10"/>
      <c r="S25" s="10"/>
      <c r="T25" s="10"/>
      <c r="U25" s="10"/>
      <c r="V25" s="10"/>
      <c r="W25" s="16"/>
    </row>
    <row r="26" spans="2:23" x14ac:dyDescent="0.25">
      <c r="E26" s="26" t="s">
        <v>50</v>
      </c>
      <c r="F26" s="27" t="s">
        <v>51</v>
      </c>
      <c r="G26" s="5"/>
      <c r="H26" s="5"/>
      <c r="I26" s="5"/>
      <c r="J26" s="5"/>
      <c r="K26" s="5"/>
      <c r="L26" s="5"/>
      <c r="N26" s="10"/>
      <c r="O26" s="13"/>
      <c r="Q26" s="10"/>
      <c r="R26" s="10"/>
      <c r="S26" s="10"/>
      <c r="T26" s="10"/>
      <c r="U26" s="10"/>
      <c r="V26" s="10"/>
      <c r="W26" s="16"/>
    </row>
    <row r="27" spans="2:23" ht="30" x14ac:dyDescent="0.25">
      <c r="E27" s="26" t="s">
        <v>52</v>
      </c>
      <c r="F27" s="27" t="s">
        <v>53</v>
      </c>
      <c r="G27" s="5"/>
      <c r="H27" s="5"/>
      <c r="I27" s="5"/>
      <c r="J27" s="5"/>
      <c r="K27" s="5"/>
      <c r="L27" s="5"/>
      <c r="N27" s="10"/>
      <c r="O27" s="13"/>
      <c r="Q27" s="10"/>
      <c r="R27" s="10"/>
      <c r="S27" s="10"/>
      <c r="T27" s="10"/>
      <c r="U27" s="10"/>
      <c r="V27" s="10"/>
      <c r="W27" s="16"/>
    </row>
    <row r="28" spans="2:23" x14ac:dyDescent="0.25">
      <c r="E28" s="26" t="s">
        <v>54</v>
      </c>
      <c r="F28" s="27" t="s">
        <v>55</v>
      </c>
      <c r="G28" s="5"/>
      <c r="H28" s="5"/>
      <c r="I28" s="5"/>
      <c r="J28" s="5"/>
      <c r="K28" s="5"/>
      <c r="L28" s="5"/>
      <c r="N28" s="10"/>
      <c r="O28" s="13"/>
      <c r="Q28" s="10"/>
      <c r="R28" s="10"/>
      <c r="S28" s="10"/>
      <c r="T28" s="10"/>
      <c r="U28" s="10"/>
      <c r="V28" s="10"/>
      <c r="W28" s="16"/>
    </row>
    <row r="29" spans="2:23" x14ac:dyDescent="0.25">
      <c r="E29" s="26" t="s">
        <v>56</v>
      </c>
      <c r="F29" s="27" t="s">
        <v>57</v>
      </c>
      <c r="G29" s="5"/>
      <c r="H29" s="5"/>
      <c r="I29" s="5"/>
      <c r="J29" s="5"/>
      <c r="K29" s="5"/>
      <c r="L29" s="5"/>
      <c r="N29" s="10"/>
      <c r="O29" s="13"/>
      <c r="Q29" s="10"/>
      <c r="R29" s="10"/>
      <c r="S29" s="10"/>
      <c r="T29" s="10"/>
      <c r="U29" s="10"/>
      <c r="V29" s="10"/>
      <c r="W29" s="16"/>
    </row>
    <row r="30" spans="2:23" x14ac:dyDescent="0.25">
      <c r="E30" s="26" t="s">
        <v>58</v>
      </c>
      <c r="F30" s="27" t="s">
        <v>59</v>
      </c>
      <c r="G30" s="5"/>
      <c r="H30" s="5"/>
      <c r="I30" s="5"/>
      <c r="J30" s="5"/>
      <c r="K30" s="5"/>
      <c r="L30" s="5"/>
      <c r="N30" s="10"/>
      <c r="O30" s="13"/>
      <c r="Q30" s="10"/>
      <c r="R30" s="10"/>
      <c r="S30" s="10"/>
      <c r="T30" s="10"/>
      <c r="U30" s="10"/>
      <c r="V30" s="10"/>
      <c r="W30" s="16"/>
    </row>
    <row r="31" spans="2:23" x14ac:dyDescent="0.25">
      <c r="E31" s="26" t="s">
        <v>60</v>
      </c>
      <c r="F31" s="27" t="s">
        <v>61</v>
      </c>
      <c r="G31" s="5"/>
      <c r="H31" s="5"/>
      <c r="I31" s="5"/>
      <c r="J31" s="5"/>
      <c r="K31" s="5"/>
      <c r="L31" s="5"/>
      <c r="N31" s="10"/>
      <c r="O31" s="13"/>
      <c r="Q31" s="10"/>
      <c r="R31" s="10"/>
      <c r="S31" s="10"/>
      <c r="T31" s="10"/>
      <c r="U31" s="10"/>
      <c r="V31" s="10"/>
      <c r="W31" s="16"/>
    </row>
    <row r="32" spans="2:23" x14ac:dyDescent="0.25">
      <c r="B32" t="s">
        <v>46</v>
      </c>
      <c r="C32" t="s">
        <v>328</v>
      </c>
      <c r="E32" s="7" t="s">
        <v>62</v>
      </c>
      <c r="F32" s="8" t="s">
        <v>63</v>
      </c>
      <c r="G32" s="5"/>
      <c r="H32" s="5"/>
      <c r="I32" s="5"/>
      <c r="J32" s="5"/>
      <c r="K32" s="5"/>
      <c r="L32" s="5"/>
      <c r="N32" s="10"/>
      <c r="O32" s="13"/>
      <c r="Q32" s="10"/>
      <c r="R32" s="10"/>
      <c r="S32" s="10"/>
      <c r="T32" s="10"/>
      <c r="U32" s="10"/>
      <c r="V32" s="10"/>
      <c r="W32" s="16"/>
    </row>
    <row r="33" spans="2:23" x14ac:dyDescent="0.25">
      <c r="E33" s="26" t="s">
        <v>64</v>
      </c>
      <c r="F33" s="27" t="s">
        <v>65</v>
      </c>
      <c r="G33" s="5"/>
      <c r="H33" s="5"/>
      <c r="I33" s="5"/>
      <c r="J33" s="5"/>
      <c r="K33" s="5"/>
      <c r="L33" s="5"/>
      <c r="N33" s="10"/>
      <c r="O33" s="13"/>
      <c r="Q33" s="10"/>
      <c r="R33" s="10"/>
      <c r="S33" s="10"/>
      <c r="T33" s="10"/>
      <c r="U33" s="10"/>
      <c r="V33" s="10"/>
      <c r="W33" s="16"/>
    </row>
    <row r="34" spans="2:23" x14ac:dyDescent="0.25">
      <c r="E34" s="26" t="s">
        <v>66</v>
      </c>
      <c r="F34" s="27" t="s">
        <v>67</v>
      </c>
      <c r="G34" s="5"/>
      <c r="H34" s="5"/>
      <c r="I34" s="5"/>
      <c r="J34" s="5"/>
      <c r="K34" s="5"/>
      <c r="L34" s="5"/>
      <c r="N34" s="10"/>
      <c r="O34" s="13"/>
      <c r="Q34" s="10"/>
      <c r="R34" s="10"/>
      <c r="S34" s="10"/>
      <c r="T34" s="10"/>
      <c r="U34" s="10"/>
      <c r="V34" s="10"/>
      <c r="W34" s="16"/>
    </row>
    <row r="35" spans="2:23" x14ac:dyDescent="0.25">
      <c r="B35" t="s">
        <v>74</v>
      </c>
      <c r="C35" t="s">
        <v>75</v>
      </c>
      <c r="E35" s="7" t="s">
        <v>68</v>
      </c>
      <c r="F35" s="8" t="s">
        <v>69</v>
      </c>
      <c r="G35" s="5">
        <v>213</v>
      </c>
      <c r="H35" s="5">
        <v>174</v>
      </c>
      <c r="I35" s="5">
        <v>237</v>
      </c>
      <c r="J35" s="5">
        <v>243</v>
      </c>
      <c r="K35" s="5">
        <v>161</v>
      </c>
      <c r="L35" s="5">
        <v>48</v>
      </c>
      <c r="N35" s="10" t="s">
        <v>322</v>
      </c>
      <c r="O35" s="13" t="s">
        <v>322</v>
      </c>
      <c r="Q35" s="10"/>
      <c r="R35" s="10"/>
      <c r="S35" s="10"/>
      <c r="T35" s="10"/>
      <c r="U35" s="10"/>
      <c r="V35" s="10"/>
      <c r="W35" s="16"/>
    </row>
    <row r="36" spans="2:23" x14ac:dyDescent="0.25">
      <c r="B36" t="s">
        <v>87</v>
      </c>
      <c r="C36" t="s">
        <v>88</v>
      </c>
      <c r="E36" s="7" t="s">
        <v>70</v>
      </c>
      <c r="F36" s="8" t="s">
        <v>71</v>
      </c>
      <c r="G36" s="5">
        <v>142</v>
      </c>
      <c r="H36" s="5">
        <v>187</v>
      </c>
      <c r="I36" s="5">
        <v>258</v>
      </c>
      <c r="J36" s="5">
        <v>291</v>
      </c>
      <c r="K36" s="5">
        <v>151</v>
      </c>
      <c r="L36" s="5">
        <v>177</v>
      </c>
      <c r="N36" s="10" t="s">
        <v>322</v>
      </c>
      <c r="O36" s="13" t="s">
        <v>322</v>
      </c>
      <c r="Q36" s="10"/>
      <c r="R36" s="10"/>
      <c r="S36" s="10"/>
      <c r="T36" s="10"/>
      <c r="U36" s="10"/>
      <c r="V36" s="10"/>
      <c r="W36" s="16"/>
    </row>
    <row r="37" spans="2:23" x14ac:dyDescent="0.25">
      <c r="B37" t="s">
        <v>89</v>
      </c>
      <c r="C37" t="s">
        <v>90</v>
      </c>
      <c r="E37" s="7" t="s">
        <v>72</v>
      </c>
      <c r="F37" s="8" t="s">
        <v>73</v>
      </c>
      <c r="G37" s="5">
        <v>5</v>
      </c>
      <c r="H37" s="5">
        <v>3</v>
      </c>
      <c r="I37" s="5" t="s">
        <v>330</v>
      </c>
      <c r="J37" s="5" t="s">
        <v>330</v>
      </c>
      <c r="K37" s="5" t="s">
        <v>330</v>
      </c>
      <c r="L37" s="5" t="s">
        <v>330</v>
      </c>
      <c r="N37" s="10" t="s">
        <v>322</v>
      </c>
      <c r="O37" s="13" t="s">
        <v>322</v>
      </c>
      <c r="Q37" s="10"/>
      <c r="R37" s="10"/>
      <c r="S37" s="10"/>
      <c r="T37" s="10"/>
      <c r="U37" s="10"/>
      <c r="V37" s="10"/>
      <c r="W37" s="16"/>
    </row>
  </sheetData>
  <mergeCells count="4">
    <mergeCell ref="Q2:V2"/>
    <mergeCell ref="B2:C2"/>
    <mergeCell ref="E2:F2"/>
    <mergeCell ref="G2:O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workbookViewId="0">
      <selection activeCell="I27" sqref="I27"/>
    </sheetView>
  </sheetViews>
  <sheetFormatPr defaultColWidth="11.5703125" defaultRowHeight="15" x14ac:dyDescent="0.25"/>
  <cols>
    <col min="2" max="2" width="47.42578125" customWidth="1"/>
    <col min="4" max="4" width="25.85546875" bestFit="1" customWidth="1"/>
    <col min="5" max="5" width="25.7109375" bestFit="1" customWidth="1"/>
    <col min="6" max="8" width="25.7109375" style="14" bestFit="1" customWidth="1"/>
  </cols>
  <sheetData>
    <row r="2" spans="2:8" x14ac:dyDescent="0.25">
      <c r="B2" s="57"/>
      <c r="C2" s="57"/>
      <c r="D2" s="57"/>
      <c r="E2" s="57"/>
      <c r="F2" s="70"/>
      <c r="G2" s="70"/>
      <c r="H2" s="70"/>
    </row>
    <row r="3" spans="2:8" x14ac:dyDescent="0.25">
      <c r="B3" s="58" t="s">
        <v>273</v>
      </c>
      <c r="C3" s="57"/>
      <c r="D3" s="57"/>
      <c r="E3" s="57"/>
      <c r="F3" s="70"/>
      <c r="G3" s="70"/>
      <c r="H3" s="70"/>
    </row>
    <row r="4" spans="2:8" x14ac:dyDescent="0.25">
      <c r="B4" s="59" t="s">
        <v>274</v>
      </c>
      <c r="C4" s="59" t="s">
        <v>275</v>
      </c>
      <c r="D4" s="59" t="s">
        <v>276</v>
      </c>
      <c r="E4" s="59" t="s">
        <v>298</v>
      </c>
      <c r="F4" s="71" t="s">
        <v>302</v>
      </c>
      <c r="G4" s="71" t="s">
        <v>303</v>
      </c>
      <c r="H4" s="71" t="s">
        <v>304</v>
      </c>
    </row>
    <row r="5" spans="2:8" x14ac:dyDescent="0.25">
      <c r="B5" s="64" t="s">
        <v>277</v>
      </c>
      <c r="C5" s="72" t="s">
        <v>288</v>
      </c>
      <c r="D5" s="73">
        <v>0.68</v>
      </c>
      <c r="E5" s="73" t="s">
        <v>297</v>
      </c>
      <c r="F5" s="74" t="s">
        <v>297</v>
      </c>
      <c r="G5" s="74" t="s">
        <v>297</v>
      </c>
      <c r="H5" s="74" t="s">
        <v>297</v>
      </c>
    </row>
    <row r="6" spans="2:8" x14ac:dyDescent="0.25">
      <c r="B6" s="64" t="s">
        <v>278</v>
      </c>
      <c r="C6" s="65">
        <v>2105</v>
      </c>
      <c r="D6" s="73">
        <v>0.68</v>
      </c>
      <c r="E6" s="73">
        <v>0.92</v>
      </c>
      <c r="F6" s="74" t="s">
        <v>297</v>
      </c>
      <c r="G6" s="74" t="s">
        <v>297</v>
      </c>
      <c r="H6" s="74" t="s">
        <v>297</v>
      </c>
    </row>
    <row r="7" spans="2:8" x14ac:dyDescent="0.25">
      <c r="B7" s="64" t="s">
        <v>279</v>
      </c>
      <c r="C7" s="72" t="s">
        <v>289</v>
      </c>
      <c r="D7" s="73">
        <v>0.68</v>
      </c>
      <c r="E7" s="73">
        <v>0.75</v>
      </c>
      <c r="F7" s="74" t="s">
        <v>297</v>
      </c>
      <c r="G7" s="74" t="s">
        <v>297</v>
      </c>
      <c r="H7" s="74" t="s">
        <v>297</v>
      </c>
    </row>
    <row r="8" spans="2:8" x14ac:dyDescent="0.25">
      <c r="B8" s="64" t="s">
        <v>280</v>
      </c>
      <c r="C8" s="72" t="s">
        <v>290</v>
      </c>
      <c r="D8" s="73">
        <v>0.68</v>
      </c>
      <c r="E8" s="73">
        <v>0.54</v>
      </c>
      <c r="F8" s="74" t="s">
        <v>297</v>
      </c>
      <c r="G8" s="74" t="s">
        <v>297</v>
      </c>
      <c r="H8" s="74" t="s">
        <v>297</v>
      </c>
    </row>
    <row r="9" spans="2:8" x14ac:dyDescent="0.25">
      <c r="B9" s="64" t="s">
        <v>281</v>
      </c>
      <c r="C9" s="72" t="s">
        <v>291</v>
      </c>
      <c r="D9" s="73">
        <v>0.68</v>
      </c>
      <c r="E9" s="73">
        <v>0.54</v>
      </c>
      <c r="F9" s="74" t="s">
        <v>297</v>
      </c>
      <c r="G9" s="74" t="s">
        <v>297</v>
      </c>
      <c r="H9" s="74" t="s">
        <v>297</v>
      </c>
    </row>
    <row r="10" spans="2:8" x14ac:dyDescent="0.25">
      <c r="B10" s="64" t="s">
        <v>299</v>
      </c>
      <c r="C10" s="72"/>
      <c r="D10" s="73">
        <v>0.68</v>
      </c>
      <c r="E10" s="73">
        <v>0.74</v>
      </c>
      <c r="F10" s="74" t="s">
        <v>297</v>
      </c>
      <c r="G10" s="74" t="s">
        <v>297</v>
      </c>
      <c r="H10" s="74" t="s">
        <v>297</v>
      </c>
    </row>
    <row r="11" spans="2:8" x14ac:dyDescent="0.25">
      <c r="B11" s="64" t="s">
        <v>282</v>
      </c>
      <c r="C11" s="72" t="s">
        <v>292</v>
      </c>
      <c r="D11" s="73">
        <v>0.68</v>
      </c>
      <c r="E11" s="73">
        <v>0.56000000000000005</v>
      </c>
      <c r="F11" s="74" t="s">
        <v>297</v>
      </c>
      <c r="G11" s="74" t="s">
        <v>297</v>
      </c>
      <c r="H11" s="74" t="s">
        <v>297</v>
      </c>
    </row>
    <row r="12" spans="2:8" x14ac:dyDescent="0.25">
      <c r="B12" s="64" t="s">
        <v>283</v>
      </c>
      <c r="C12" s="72" t="s">
        <v>293</v>
      </c>
      <c r="D12" s="73">
        <v>0.68</v>
      </c>
      <c r="E12" s="73" t="s">
        <v>297</v>
      </c>
      <c r="F12" s="74" t="s">
        <v>297</v>
      </c>
      <c r="G12" s="74" t="s">
        <v>297</v>
      </c>
      <c r="H12" s="74" t="s">
        <v>297</v>
      </c>
    </row>
    <row r="13" spans="2:8" x14ac:dyDescent="0.25">
      <c r="B13" s="64" t="s">
        <v>184</v>
      </c>
      <c r="C13" s="65">
        <v>1305</v>
      </c>
      <c r="D13" s="73">
        <v>0.68</v>
      </c>
      <c r="E13" s="73">
        <v>0.64</v>
      </c>
      <c r="F13" s="74" t="s">
        <v>297</v>
      </c>
      <c r="G13" s="74" t="s">
        <v>297</v>
      </c>
      <c r="H13" s="74" t="s">
        <v>297</v>
      </c>
    </row>
    <row r="14" spans="2:8" x14ac:dyDescent="0.25">
      <c r="B14" s="64" t="s">
        <v>284</v>
      </c>
      <c r="C14" s="72" t="s">
        <v>294</v>
      </c>
      <c r="D14" s="73">
        <v>0.68</v>
      </c>
      <c r="E14" s="73">
        <v>0.57999999999999996</v>
      </c>
      <c r="F14" s="74" t="s">
        <v>297</v>
      </c>
      <c r="G14" s="74" t="s">
        <v>297</v>
      </c>
      <c r="H14" s="74" t="s">
        <v>297</v>
      </c>
    </row>
    <row r="15" spans="2:8" x14ac:dyDescent="0.25">
      <c r="B15" s="64" t="s">
        <v>296</v>
      </c>
      <c r="C15" s="72" t="s">
        <v>295</v>
      </c>
      <c r="D15" s="73">
        <v>0.68</v>
      </c>
      <c r="E15" s="73">
        <v>0.5</v>
      </c>
      <c r="F15" s="74" t="s">
        <v>297</v>
      </c>
      <c r="G15" s="74" t="s">
        <v>297</v>
      </c>
      <c r="H15" s="74" t="s">
        <v>297</v>
      </c>
    </row>
    <row r="16" spans="2:8" x14ac:dyDescent="0.25">
      <c r="B16" s="64" t="s">
        <v>285</v>
      </c>
      <c r="C16" s="72">
        <v>2133</v>
      </c>
      <c r="D16" s="73">
        <v>0.68</v>
      </c>
      <c r="E16" s="73">
        <v>0.9</v>
      </c>
      <c r="F16" s="74" t="s">
        <v>297</v>
      </c>
      <c r="G16" s="74" t="s">
        <v>297</v>
      </c>
      <c r="H16" s="74" t="s">
        <v>297</v>
      </c>
    </row>
    <row r="17" spans="2:8" x14ac:dyDescent="0.25">
      <c r="B17" s="64" t="s">
        <v>286</v>
      </c>
      <c r="C17" s="72">
        <v>1205</v>
      </c>
      <c r="D17" s="73">
        <v>0.68</v>
      </c>
      <c r="E17" s="73">
        <v>0.77</v>
      </c>
      <c r="F17" s="74" t="s">
        <v>297</v>
      </c>
      <c r="G17" s="74" t="s">
        <v>297</v>
      </c>
      <c r="H17" s="74" t="s">
        <v>297</v>
      </c>
    </row>
    <row r="18" spans="2:8" x14ac:dyDescent="0.25">
      <c r="B18" s="64" t="s">
        <v>300</v>
      </c>
      <c r="C18" s="72"/>
      <c r="D18" s="73">
        <v>0.68</v>
      </c>
      <c r="E18" s="73">
        <v>0.63</v>
      </c>
      <c r="F18" s="74" t="s">
        <v>297</v>
      </c>
      <c r="G18" s="74" t="s">
        <v>297</v>
      </c>
      <c r="H18" s="74" t="s">
        <v>297</v>
      </c>
    </row>
    <row r="19" spans="2:8" x14ac:dyDescent="0.25">
      <c r="B19" s="64" t="s">
        <v>301</v>
      </c>
      <c r="C19" s="72"/>
      <c r="D19" s="73">
        <v>0.68</v>
      </c>
      <c r="E19" s="73">
        <v>0.62</v>
      </c>
      <c r="F19" s="74" t="s">
        <v>297</v>
      </c>
      <c r="G19" s="74" t="s">
        <v>297</v>
      </c>
      <c r="H19" s="74" t="s">
        <v>297</v>
      </c>
    </row>
    <row r="20" spans="2:8" x14ac:dyDescent="0.25">
      <c r="B20" s="64" t="s">
        <v>287</v>
      </c>
      <c r="C20" s="72">
        <v>1402</v>
      </c>
      <c r="D20" s="73">
        <v>0.68</v>
      </c>
      <c r="E20" s="73">
        <v>0.71</v>
      </c>
      <c r="F20" s="74" t="s">
        <v>297</v>
      </c>
      <c r="G20" s="74" t="s">
        <v>297</v>
      </c>
      <c r="H20" s="74" t="s">
        <v>297</v>
      </c>
    </row>
    <row r="21" spans="2:8" x14ac:dyDescent="0.25">
      <c r="B21" s="62" t="s">
        <v>246</v>
      </c>
      <c r="C21" s="57"/>
      <c r="D21" s="57"/>
      <c r="E21" s="57"/>
      <c r="F21" s="70"/>
      <c r="G21" s="70"/>
      <c r="H21" s="70"/>
    </row>
    <row r="22" spans="2:8" x14ac:dyDescent="0.25">
      <c r="B22" s="57"/>
      <c r="C22" s="57"/>
      <c r="D22" s="57"/>
      <c r="E22" s="57"/>
      <c r="F22" s="70"/>
      <c r="G22" s="70"/>
      <c r="H22" s="70"/>
    </row>
    <row r="23" spans="2:8" x14ac:dyDescent="0.25">
      <c r="B23" s="63" t="s">
        <v>247</v>
      </c>
      <c r="C23" s="57"/>
      <c r="D23" s="57"/>
      <c r="E23" s="57"/>
      <c r="F23" s="70"/>
      <c r="G23" s="70"/>
      <c r="H23" s="70"/>
    </row>
    <row r="24" spans="2:8" x14ac:dyDescent="0.25">
      <c r="B24" s="57" t="s">
        <v>248</v>
      </c>
      <c r="C24" s="57"/>
      <c r="D24" s="57"/>
      <c r="E24" s="57"/>
      <c r="F24" s="70"/>
      <c r="G24" s="70"/>
      <c r="H24" s="70"/>
    </row>
    <row r="25" spans="2:8" x14ac:dyDescent="0.25">
      <c r="B25" s="57"/>
      <c r="C25" s="57"/>
      <c r="D25" s="57"/>
      <c r="E25" s="57"/>
      <c r="F25" s="70"/>
      <c r="G25" s="70"/>
      <c r="H25" s="70"/>
    </row>
    <row r="26" spans="2:8" x14ac:dyDescent="0.25">
      <c r="B26" s="57"/>
      <c r="C26" s="57"/>
      <c r="D26" s="57"/>
      <c r="E26" s="57"/>
      <c r="F26" s="70"/>
      <c r="G26" s="70"/>
      <c r="H26" s="70"/>
    </row>
    <row r="27" spans="2:8" x14ac:dyDescent="0.25">
      <c r="B27" s="57"/>
      <c r="C27" s="57"/>
      <c r="D27" s="57"/>
      <c r="E27" s="57"/>
      <c r="F27" s="70"/>
      <c r="G27" s="70"/>
      <c r="H27" s="70"/>
    </row>
    <row r="28" spans="2:8" x14ac:dyDescent="0.25">
      <c r="B28" s="57"/>
      <c r="C28" s="57"/>
      <c r="D28" s="57"/>
      <c r="E28" s="57"/>
      <c r="F28" s="70"/>
      <c r="G28" s="70"/>
      <c r="H28" s="70"/>
    </row>
  </sheetData>
  <hyperlinks>
    <hyperlink ref="B23"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F24" sqref="F24"/>
    </sheetView>
  </sheetViews>
  <sheetFormatPr defaultColWidth="11.5703125" defaultRowHeight="15" x14ac:dyDescent="0.25"/>
  <cols>
    <col min="2" max="2" width="37.140625" bestFit="1" customWidth="1"/>
    <col min="3" max="3" width="15.7109375" bestFit="1" customWidth="1"/>
    <col min="4" max="4" width="25.85546875" bestFit="1" customWidth="1"/>
    <col min="5" max="5" width="25.7109375" bestFit="1" customWidth="1"/>
    <col min="6" max="9" width="16.5703125" bestFit="1" customWidth="1"/>
  </cols>
  <sheetData>
    <row r="1" spans="1:12" x14ac:dyDescent="0.25">
      <c r="A1" s="57"/>
      <c r="B1" s="57"/>
      <c r="C1" s="57"/>
      <c r="D1" s="57"/>
      <c r="E1" s="57"/>
      <c r="F1" s="57"/>
      <c r="G1" s="57"/>
      <c r="H1" s="57"/>
      <c r="I1" s="57"/>
      <c r="J1" s="57"/>
      <c r="K1" s="57"/>
      <c r="L1" s="57"/>
    </row>
    <row r="2" spans="1:12" ht="15.75" x14ac:dyDescent="0.25">
      <c r="A2" s="57"/>
      <c r="B2" s="75" t="s">
        <v>329</v>
      </c>
      <c r="C2" s="57"/>
      <c r="D2" s="57"/>
      <c r="E2" s="57"/>
      <c r="F2" s="57"/>
      <c r="G2" s="57"/>
      <c r="H2" s="57"/>
      <c r="I2" s="57"/>
      <c r="J2" s="57"/>
      <c r="K2" s="57"/>
      <c r="L2" s="57"/>
    </row>
    <row r="3" spans="1:12" x14ac:dyDescent="0.25">
      <c r="A3" s="57"/>
      <c r="B3" s="59" t="s">
        <v>240</v>
      </c>
      <c r="C3" s="59" t="s">
        <v>307</v>
      </c>
      <c r="D3" s="59" t="s">
        <v>308</v>
      </c>
      <c r="E3" s="59" t="s">
        <v>309</v>
      </c>
      <c r="F3" s="59" t="s">
        <v>311</v>
      </c>
      <c r="G3" s="59" t="s">
        <v>312</v>
      </c>
      <c r="H3" s="59" t="s">
        <v>313</v>
      </c>
      <c r="I3" s="59" t="s">
        <v>314</v>
      </c>
      <c r="J3" s="57"/>
      <c r="K3" s="57"/>
      <c r="L3" s="57"/>
    </row>
    <row r="4" spans="1:12" x14ac:dyDescent="0.25">
      <c r="A4" s="57"/>
      <c r="B4" s="64" t="s">
        <v>305</v>
      </c>
      <c r="C4" s="72">
        <v>5109</v>
      </c>
      <c r="D4" s="73" t="s">
        <v>310</v>
      </c>
      <c r="E4" s="73">
        <v>0.8</v>
      </c>
      <c r="F4" s="73">
        <v>0.87</v>
      </c>
      <c r="G4" s="73">
        <v>0.84</v>
      </c>
      <c r="H4" s="73">
        <v>0.88</v>
      </c>
      <c r="I4" s="73">
        <v>0.87</v>
      </c>
      <c r="J4" s="57"/>
      <c r="K4" s="57"/>
      <c r="L4" s="57"/>
    </row>
    <row r="5" spans="1:12" x14ac:dyDescent="0.25">
      <c r="A5" s="57"/>
      <c r="B5" s="64" t="s">
        <v>306</v>
      </c>
      <c r="C5" s="65">
        <v>1504</v>
      </c>
      <c r="D5" s="73" t="s">
        <v>310</v>
      </c>
      <c r="E5" s="73">
        <v>0.75</v>
      </c>
      <c r="F5" s="73">
        <v>0.77</v>
      </c>
      <c r="G5" s="73">
        <v>0.77</v>
      </c>
      <c r="H5" s="73">
        <v>0.71</v>
      </c>
      <c r="I5" s="73">
        <v>0.63</v>
      </c>
      <c r="J5" s="57"/>
      <c r="K5" s="57"/>
      <c r="L5" s="57"/>
    </row>
    <row r="6" spans="1:12" x14ac:dyDescent="0.25">
      <c r="A6" s="57"/>
      <c r="B6" s="62" t="s">
        <v>246</v>
      </c>
      <c r="C6" s="57"/>
      <c r="D6" s="57"/>
      <c r="E6" s="57"/>
      <c r="F6" s="57"/>
      <c r="G6" s="57"/>
      <c r="H6" s="57"/>
      <c r="I6" s="57"/>
      <c r="J6" s="57"/>
      <c r="K6" s="57"/>
      <c r="L6" s="57"/>
    </row>
    <row r="7" spans="1:12" x14ac:dyDescent="0.25">
      <c r="A7" s="57"/>
      <c r="B7" s="57"/>
      <c r="C7" s="57"/>
      <c r="D7" s="57"/>
      <c r="E7" s="57"/>
      <c r="F7" s="57"/>
      <c r="G7" s="57"/>
      <c r="H7" s="57"/>
      <c r="I7" s="57"/>
      <c r="J7" s="57"/>
      <c r="K7" s="57"/>
      <c r="L7" s="57"/>
    </row>
    <row r="8" spans="1:12" x14ac:dyDescent="0.25">
      <c r="A8" s="57"/>
      <c r="B8" s="63" t="s">
        <v>247</v>
      </c>
      <c r="C8" s="57"/>
      <c r="D8" s="57"/>
      <c r="E8" s="57"/>
      <c r="F8" s="57"/>
      <c r="G8" s="57"/>
      <c r="H8" s="57"/>
      <c r="I8" s="57"/>
      <c r="J8" s="57"/>
      <c r="K8" s="57"/>
      <c r="L8" s="57"/>
    </row>
    <row r="9" spans="1:12" x14ac:dyDescent="0.25">
      <c r="A9" s="57"/>
      <c r="B9" s="57" t="s">
        <v>248</v>
      </c>
      <c r="C9" s="57"/>
      <c r="D9" s="57"/>
      <c r="E9" s="57"/>
      <c r="F9" s="57"/>
      <c r="G9" s="57"/>
      <c r="H9" s="57"/>
      <c r="I9" s="57"/>
      <c r="J9" s="57"/>
      <c r="K9" s="57"/>
      <c r="L9" s="57"/>
    </row>
    <row r="10" spans="1:12" x14ac:dyDescent="0.25">
      <c r="A10" s="57"/>
      <c r="B10" s="57"/>
      <c r="C10" s="57"/>
      <c r="D10" s="57"/>
      <c r="E10" s="57"/>
      <c r="F10" s="57"/>
      <c r="G10" s="57"/>
      <c r="H10" s="57"/>
      <c r="I10" s="57"/>
      <c r="J10" s="57"/>
      <c r="K10" s="57"/>
      <c r="L10" s="57"/>
    </row>
    <row r="11" spans="1:12" x14ac:dyDescent="0.25">
      <c r="A11" s="57"/>
      <c r="B11" s="57"/>
      <c r="C11" s="57"/>
      <c r="D11" s="57"/>
      <c r="E11" s="57"/>
      <c r="F11" s="57"/>
      <c r="G11" s="57"/>
      <c r="H11" s="57"/>
      <c r="I11" s="57"/>
      <c r="J11" s="57"/>
      <c r="K11" s="57"/>
      <c r="L11" s="57"/>
    </row>
    <row r="12" spans="1:12" x14ac:dyDescent="0.25">
      <c r="A12" s="57"/>
      <c r="B12" s="57"/>
      <c r="C12" s="57"/>
      <c r="D12" s="57"/>
      <c r="E12" s="57"/>
      <c r="F12" s="57"/>
      <c r="G12" s="57"/>
      <c r="H12" s="57"/>
      <c r="I12" s="57"/>
      <c r="J12" s="57"/>
      <c r="K12" s="57"/>
      <c r="L12" s="57"/>
    </row>
    <row r="13" spans="1:12" x14ac:dyDescent="0.25">
      <c r="A13" s="57"/>
      <c r="B13" s="57"/>
      <c r="C13" s="57"/>
      <c r="D13" s="57"/>
      <c r="E13" s="57"/>
      <c r="F13" s="57"/>
      <c r="G13" s="57"/>
      <c r="H13" s="57"/>
      <c r="I13" s="57"/>
      <c r="J13" s="57"/>
      <c r="K13" s="57"/>
      <c r="L13" s="57"/>
    </row>
    <row r="14" spans="1:12" x14ac:dyDescent="0.25">
      <c r="A14" s="57"/>
      <c r="B14" s="57"/>
      <c r="C14" s="57"/>
      <c r="D14" s="57"/>
      <c r="E14" s="57"/>
      <c r="F14" s="57"/>
      <c r="G14" s="57"/>
      <c r="H14" s="57"/>
      <c r="I14" s="57"/>
      <c r="J14" s="57"/>
      <c r="K14" s="57"/>
      <c r="L14" s="57"/>
    </row>
    <row r="15" spans="1:12" x14ac:dyDescent="0.25">
      <c r="A15" s="57"/>
      <c r="B15" s="57"/>
      <c r="C15" s="57"/>
      <c r="D15" s="57"/>
      <c r="E15" s="57"/>
      <c r="F15" s="57"/>
      <c r="G15" s="57"/>
      <c r="H15" s="57"/>
      <c r="I15" s="57"/>
      <c r="J15" s="57"/>
      <c r="K15" s="57"/>
      <c r="L15" s="57"/>
    </row>
    <row r="16" spans="1:12" x14ac:dyDescent="0.25">
      <c r="A16" s="57"/>
      <c r="B16" s="57"/>
      <c r="C16" s="57"/>
      <c r="D16" s="57"/>
      <c r="E16" s="57"/>
      <c r="F16" s="57"/>
      <c r="G16" s="57"/>
      <c r="H16" s="57"/>
      <c r="I16" s="57"/>
      <c r="J16" s="57"/>
      <c r="K16" s="57"/>
      <c r="L16" s="57"/>
    </row>
    <row r="17" spans="1:12" x14ac:dyDescent="0.25">
      <c r="A17" s="57"/>
      <c r="B17" s="57"/>
      <c r="C17" s="57"/>
      <c r="D17" s="57"/>
      <c r="E17" s="57"/>
      <c r="F17" s="57"/>
      <c r="G17" s="57"/>
      <c r="H17" s="57"/>
      <c r="I17" s="57"/>
      <c r="J17" s="57"/>
      <c r="K17" s="57"/>
      <c r="L17" s="57"/>
    </row>
  </sheetData>
  <hyperlinks>
    <hyperlink ref="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0"/>
  <sheetViews>
    <sheetView topLeftCell="A4" zoomScale="90" zoomScaleNormal="90" workbookViewId="0">
      <selection activeCell="W5" sqref="W5"/>
    </sheetView>
  </sheetViews>
  <sheetFormatPr defaultColWidth="11.5703125" defaultRowHeight="15" x14ac:dyDescent="0.25"/>
  <cols>
    <col min="1" max="1" width="5.5703125" customWidth="1"/>
    <col min="3" max="3" width="66" style="81" bestFit="1" customWidth="1"/>
    <col min="10" max="10" width="6.28515625" customWidth="1"/>
    <col min="11" max="11" width="21.42578125" hidden="1" customWidth="1"/>
    <col min="12" max="12" width="24.85546875" hidden="1" customWidth="1"/>
    <col min="13" max="13" width="6.7109375" hidden="1" customWidth="1"/>
    <col min="14" max="20" width="0" hidden="1" customWidth="1"/>
  </cols>
  <sheetData>
    <row r="1" spans="2:20" hidden="1" x14ac:dyDescent="0.25"/>
    <row r="2" spans="2:20" hidden="1" x14ac:dyDescent="0.25"/>
    <row r="3" spans="2:20" hidden="1" x14ac:dyDescent="0.25"/>
    <row r="4" spans="2:20" ht="124.5" customHeight="1" x14ac:dyDescent="0.25">
      <c r="B4" s="189" t="s">
        <v>379</v>
      </c>
      <c r="C4" s="190"/>
      <c r="D4" s="190"/>
      <c r="E4" s="190"/>
      <c r="F4" s="190"/>
      <c r="G4" s="190"/>
      <c r="H4" s="190"/>
      <c r="I4" s="190"/>
      <c r="J4" s="190"/>
      <c r="K4" s="190"/>
      <c r="L4" s="190"/>
      <c r="M4" s="25"/>
      <c r="N4" s="178" t="s">
        <v>324</v>
      </c>
      <c r="O4" s="178"/>
      <c r="P4" s="178"/>
      <c r="Q4" s="178"/>
      <c r="R4" s="178"/>
      <c r="S4" s="178"/>
    </row>
    <row r="5" spans="2:20" ht="31.5" x14ac:dyDescent="0.25">
      <c r="B5" s="17" t="s">
        <v>0</v>
      </c>
      <c r="C5" s="76" t="s">
        <v>1</v>
      </c>
      <c r="D5" s="17" t="s">
        <v>2</v>
      </c>
      <c r="E5" s="17" t="s">
        <v>3</v>
      </c>
      <c r="F5" s="17" t="s">
        <v>4</v>
      </c>
      <c r="G5" s="17" t="s">
        <v>5</v>
      </c>
      <c r="H5" s="17" t="s">
        <v>6</v>
      </c>
      <c r="I5" s="17" t="s">
        <v>7</v>
      </c>
      <c r="K5" s="15" t="s">
        <v>315</v>
      </c>
      <c r="L5" s="15" t="s">
        <v>316</v>
      </c>
      <c r="N5" s="17" t="s">
        <v>2</v>
      </c>
      <c r="O5" s="17" t="s">
        <v>3</v>
      </c>
      <c r="P5" s="17" t="s">
        <v>4</v>
      </c>
      <c r="Q5" s="17" t="s">
        <v>5</v>
      </c>
      <c r="R5" s="17" t="s">
        <v>6</v>
      </c>
      <c r="S5" s="17" t="s">
        <v>7</v>
      </c>
    </row>
    <row r="6" spans="2:20" ht="15.75" x14ac:dyDescent="0.25">
      <c r="B6" s="187" t="s">
        <v>331</v>
      </c>
      <c r="C6" s="77" t="s">
        <v>332</v>
      </c>
      <c r="D6" s="36">
        <v>23281</v>
      </c>
      <c r="E6" s="36">
        <v>28194</v>
      </c>
      <c r="F6" s="36">
        <v>32280</v>
      </c>
      <c r="G6" s="36">
        <v>31460</v>
      </c>
      <c r="H6" s="36">
        <v>30208</v>
      </c>
      <c r="I6" s="36">
        <v>28537</v>
      </c>
      <c r="J6" s="28"/>
      <c r="K6" s="32" t="s">
        <v>322</v>
      </c>
      <c r="L6" s="32" t="s">
        <v>322</v>
      </c>
      <c r="M6" s="28"/>
      <c r="N6" s="29"/>
      <c r="O6" s="29"/>
      <c r="P6" s="29"/>
      <c r="Q6" s="29"/>
      <c r="R6" s="29"/>
      <c r="S6" s="29"/>
    </row>
    <row r="7" spans="2:20" ht="15.75" x14ac:dyDescent="0.25">
      <c r="B7" s="187"/>
      <c r="C7" s="77" t="s">
        <v>333</v>
      </c>
      <c r="D7" s="36">
        <v>28033</v>
      </c>
      <c r="E7" s="36">
        <v>33396</v>
      </c>
      <c r="F7" s="36">
        <v>37076</v>
      </c>
      <c r="G7" s="36">
        <v>37295</v>
      </c>
      <c r="H7" s="36">
        <v>35238</v>
      </c>
      <c r="I7" s="36">
        <v>31901</v>
      </c>
      <c r="J7" s="28"/>
      <c r="K7" s="32" t="s">
        <v>322</v>
      </c>
      <c r="L7" s="32" t="s">
        <v>322</v>
      </c>
      <c r="M7" s="28"/>
      <c r="N7" s="29"/>
      <c r="O7" s="29"/>
      <c r="P7" s="29"/>
      <c r="Q7" s="29"/>
      <c r="R7" s="29"/>
      <c r="S7" s="29"/>
    </row>
    <row r="8" spans="2:20" ht="15.75" x14ac:dyDescent="0.25">
      <c r="B8" s="187"/>
      <c r="C8" s="77" t="s">
        <v>334</v>
      </c>
      <c r="D8" s="36">
        <v>14185</v>
      </c>
      <c r="E8" s="36">
        <v>17487</v>
      </c>
      <c r="F8" s="36">
        <v>20351</v>
      </c>
      <c r="G8" s="36">
        <v>20282</v>
      </c>
      <c r="H8" s="36">
        <v>20824</v>
      </c>
      <c r="I8" s="36">
        <v>18443</v>
      </c>
      <c r="J8" s="28"/>
      <c r="K8" s="32" t="s">
        <v>322</v>
      </c>
      <c r="L8" s="32" t="s">
        <v>322</v>
      </c>
      <c r="M8" s="28"/>
      <c r="N8" s="29"/>
      <c r="O8" s="29"/>
      <c r="P8" s="29"/>
      <c r="Q8" s="29"/>
      <c r="R8" s="29"/>
      <c r="S8" s="29"/>
    </row>
    <row r="9" spans="2:20" ht="15.75" x14ac:dyDescent="0.25">
      <c r="B9" s="187"/>
      <c r="C9" s="77" t="s">
        <v>335</v>
      </c>
      <c r="D9" s="36">
        <v>20031</v>
      </c>
      <c r="E9" s="36">
        <v>24023</v>
      </c>
      <c r="F9" s="36">
        <v>27308</v>
      </c>
      <c r="G9" s="36">
        <v>27936</v>
      </c>
      <c r="H9" s="36">
        <v>27504</v>
      </c>
      <c r="I9" s="36">
        <v>25421</v>
      </c>
      <c r="J9" s="28"/>
      <c r="K9" s="32" t="s">
        <v>322</v>
      </c>
      <c r="L9" s="32" t="s">
        <v>322</v>
      </c>
      <c r="M9" s="28"/>
      <c r="N9" s="29"/>
      <c r="O9" s="29"/>
      <c r="P9" s="29"/>
      <c r="Q9" s="29"/>
      <c r="R9" s="29"/>
      <c r="S9" s="29"/>
    </row>
    <row r="10" spans="2:20" ht="15.75" x14ac:dyDescent="0.25">
      <c r="B10" s="187"/>
      <c r="C10" s="77" t="s">
        <v>336</v>
      </c>
      <c r="D10" s="36">
        <v>7316</v>
      </c>
      <c r="E10" s="36">
        <v>7398</v>
      </c>
      <c r="F10" s="36">
        <v>8260</v>
      </c>
      <c r="G10" s="36">
        <v>8645</v>
      </c>
      <c r="H10" s="36">
        <v>7781</v>
      </c>
      <c r="I10" s="36">
        <v>6448</v>
      </c>
      <c r="J10" s="28"/>
      <c r="K10" s="32" t="s">
        <v>322</v>
      </c>
      <c r="L10" s="32" t="s">
        <v>322</v>
      </c>
      <c r="M10" s="28"/>
      <c r="N10" s="29"/>
      <c r="O10" s="29"/>
      <c r="P10" s="29"/>
      <c r="Q10" s="29"/>
      <c r="R10" s="29"/>
      <c r="S10" s="29"/>
    </row>
    <row r="11" spans="2:20" ht="15.75" x14ac:dyDescent="0.25">
      <c r="B11" s="187"/>
      <c r="C11" s="77" t="s">
        <v>337</v>
      </c>
      <c r="D11" s="36">
        <v>24969</v>
      </c>
      <c r="E11" s="36">
        <v>28183</v>
      </c>
      <c r="F11" s="36">
        <v>32318</v>
      </c>
      <c r="G11" s="36">
        <v>31331</v>
      </c>
      <c r="H11" s="36">
        <v>29298</v>
      </c>
      <c r="I11" s="36">
        <v>27472</v>
      </c>
      <c r="J11" s="28"/>
      <c r="K11" s="32" t="s">
        <v>322</v>
      </c>
      <c r="L11" s="32" t="s">
        <v>322</v>
      </c>
      <c r="M11" s="28"/>
      <c r="N11" s="29"/>
      <c r="O11" s="29"/>
      <c r="P11" s="29"/>
      <c r="Q11" s="29"/>
      <c r="R11" s="29"/>
      <c r="S11" s="29"/>
    </row>
    <row r="12" spans="2:20" x14ac:dyDescent="0.25">
      <c r="B12" s="26" t="s">
        <v>8</v>
      </c>
      <c r="C12" s="78" t="s">
        <v>9</v>
      </c>
      <c r="D12" s="6">
        <v>0.89600000000000002</v>
      </c>
      <c r="E12" s="6">
        <v>0.89500000000000002</v>
      </c>
      <c r="F12" s="6">
        <v>0.90100000000000002</v>
      </c>
      <c r="G12" s="6">
        <v>0.90100000000000002</v>
      </c>
      <c r="H12" s="6">
        <v>0.88400000000000001</v>
      </c>
      <c r="I12" s="6">
        <v>0.9</v>
      </c>
      <c r="K12" s="21">
        <v>0.88</v>
      </c>
      <c r="L12" s="20">
        <v>0.9</v>
      </c>
      <c r="N12" s="21">
        <f t="shared" ref="N12:S12" si="0">D12-$L$12</f>
        <v>-4.0000000000000036E-3</v>
      </c>
      <c r="O12" s="21">
        <f t="shared" si="0"/>
        <v>-5.0000000000000044E-3</v>
      </c>
      <c r="P12" s="21">
        <f t="shared" si="0"/>
        <v>1.0000000000000009E-3</v>
      </c>
      <c r="Q12" s="21">
        <f t="shared" si="0"/>
        <v>1.0000000000000009E-3</v>
      </c>
      <c r="R12" s="21">
        <f t="shared" si="0"/>
        <v>-1.6000000000000014E-2</v>
      </c>
      <c r="S12" s="21">
        <f t="shared" si="0"/>
        <v>0</v>
      </c>
      <c r="T12" s="16"/>
    </row>
    <row r="13" spans="2:20" ht="15.75" x14ac:dyDescent="0.25">
      <c r="B13" s="37" t="s">
        <v>321</v>
      </c>
      <c r="C13" s="77" t="s">
        <v>338</v>
      </c>
      <c r="D13" s="38">
        <v>0.57599999999999996</v>
      </c>
      <c r="E13" s="38">
        <v>0.58799999999999997</v>
      </c>
      <c r="F13" s="38">
        <v>0.57499999999999996</v>
      </c>
      <c r="G13" s="38">
        <v>0.58899999999999997</v>
      </c>
      <c r="H13" s="38">
        <v>0.55200000000000005</v>
      </c>
      <c r="I13" s="38">
        <v>0.53</v>
      </c>
      <c r="J13" s="28"/>
      <c r="K13" s="33">
        <v>0.53</v>
      </c>
      <c r="L13" s="33">
        <v>0.56999999999999995</v>
      </c>
      <c r="M13" s="28"/>
      <c r="N13" s="21">
        <f>D13-$L$13</f>
        <v>6.0000000000000053E-3</v>
      </c>
      <c r="O13" s="21">
        <f t="shared" ref="O13:S13" si="1">E13-$L$13</f>
        <v>1.8000000000000016E-2</v>
      </c>
      <c r="P13" s="21">
        <f t="shared" si="1"/>
        <v>5.0000000000000044E-3</v>
      </c>
      <c r="Q13" s="21">
        <f t="shared" si="1"/>
        <v>1.9000000000000017E-2</v>
      </c>
      <c r="R13" s="21">
        <f t="shared" si="1"/>
        <v>-1.7999999999999905E-2</v>
      </c>
      <c r="S13" s="21">
        <f t="shared" si="1"/>
        <v>-3.9999999999999925E-2</v>
      </c>
    </row>
    <row r="14" spans="2:20" x14ac:dyDescent="0.25">
      <c r="B14" s="26" t="s">
        <v>24</v>
      </c>
      <c r="C14" s="78" t="s">
        <v>43</v>
      </c>
      <c r="D14" s="6">
        <v>0.76800000000000002</v>
      </c>
      <c r="E14" s="6">
        <v>0.76500000000000001</v>
      </c>
      <c r="F14" s="6">
        <v>0.78</v>
      </c>
      <c r="G14" s="6">
        <v>0.78800000000000003</v>
      </c>
      <c r="H14" s="6">
        <v>0.78400000000000003</v>
      </c>
      <c r="I14" s="6">
        <v>0.78300000000000003</v>
      </c>
      <c r="K14" s="21">
        <v>0.77</v>
      </c>
      <c r="L14" s="20">
        <v>0.78</v>
      </c>
      <c r="N14" s="19">
        <f t="shared" ref="N14:S14" si="2">D14-$L$14</f>
        <v>-1.2000000000000011E-2</v>
      </c>
      <c r="O14" s="19">
        <f t="shared" si="2"/>
        <v>-1.5000000000000013E-2</v>
      </c>
      <c r="P14" s="19">
        <f t="shared" si="2"/>
        <v>0</v>
      </c>
      <c r="Q14" s="19">
        <f t="shared" si="2"/>
        <v>8.0000000000000071E-3</v>
      </c>
      <c r="R14" s="19">
        <f t="shared" si="2"/>
        <v>4.0000000000000036E-3</v>
      </c>
      <c r="S14" s="19">
        <f t="shared" si="2"/>
        <v>3.0000000000000027E-3</v>
      </c>
      <c r="T14" s="16"/>
    </row>
    <row r="15" spans="2:20" x14ac:dyDescent="0.25">
      <c r="B15" s="26" t="s">
        <v>77</v>
      </c>
      <c r="C15" s="78" t="s">
        <v>318</v>
      </c>
      <c r="D15" s="5">
        <v>756</v>
      </c>
      <c r="E15" s="5">
        <v>812</v>
      </c>
      <c r="F15" s="5">
        <v>1059</v>
      </c>
      <c r="G15" s="5">
        <v>1144</v>
      </c>
      <c r="H15" s="5">
        <v>951</v>
      </c>
      <c r="I15" s="5">
        <v>1159</v>
      </c>
      <c r="K15" s="10">
        <v>756</v>
      </c>
      <c r="L15" s="13">
        <v>1065</v>
      </c>
      <c r="N15" s="18">
        <f t="shared" ref="N15:S15" si="3">(D15/$L$15)-1</f>
        <v>-0.29014084507042248</v>
      </c>
      <c r="O15" s="18">
        <f t="shared" si="3"/>
        <v>-0.23755868544600944</v>
      </c>
      <c r="P15" s="18">
        <f t="shared" si="3"/>
        <v>-5.6338028169014009E-3</v>
      </c>
      <c r="Q15" s="18">
        <f t="shared" si="3"/>
        <v>7.4178403755868594E-2</v>
      </c>
      <c r="R15" s="18">
        <f t="shared" si="3"/>
        <v>-0.10704225352112673</v>
      </c>
      <c r="S15" s="18">
        <f t="shared" si="3"/>
        <v>8.8262910798122096E-2</v>
      </c>
      <c r="T15" s="16"/>
    </row>
    <row r="16" spans="2:20" x14ac:dyDescent="0.25">
      <c r="B16" s="26" t="s">
        <v>319</v>
      </c>
      <c r="C16" s="78" t="s">
        <v>317</v>
      </c>
      <c r="D16" s="5">
        <v>491</v>
      </c>
      <c r="E16" s="5">
        <v>447</v>
      </c>
      <c r="F16" s="5">
        <v>506</v>
      </c>
      <c r="G16" s="5">
        <v>733</v>
      </c>
      <c r="H16" s="5">
        <v>477</v>
      </c>
      <c r="I16" s="5">
        <v>532</v>
      </c>
      <c r="K16" s="10">
        <v>447</v>
      </c>
      <c r="L16" s="13">
        <v>578</v>
      </c>
      <c r="N16" s="18">
        <f t="shared" ref="N16:S16" si="4">(D16/$L$16)-1</f>
        <v>-0.15051903114186849</v>
      </c>
      <c r="O16" s="18">
        <f t="shared" si="4"/>
        <v>-0.22664359861591699</v>
      </c>
      <c r="P16" s="18">
        <f t="shared" si="4"/>
        <v>-0.12456747404844293</v>
      </c>
      <c r="Q16" s="18">
        <f t="shared" si="4"/>
        <v>0.26816608996539792</v>
      </c>
      <c r="R16" s="18">
        <f t="shared" si="4"/>
        <v>-0.17474048442906576</v>
      </c>
      <c r="S16" s="18">
        <f t="shared" si="4"/>
        <v>-7.9584775086505188E-2</v>
      </c>
      <c r="T16" s="16"/>
    </row>
    <row r="17" spans="2:20" x14ac:dyDescent="0.25">
      <c r="B17" s="26" t="s">
        <v>79</v>
      </c>
      <c r="C17" s="78" t="s">
        <v>18</v>
      </c>
      <c r="D17" s="5">
        <v>212</v>
      </c>
      <c r="E17" s="5">
        <v>276</v>
      </c>
      <c r="F17" s="5">
        <v>407</v>
      </c>
      <c r="G17" s="5">
        <v>526</v>
      </c>
      <c r="H17" s="5">
        <v>445</v>
      </c>
      <c r="I17" s="5">
        <v>534</v>
      </c>
      <c r="K17" s="10">
        <v>212</v>
      </c>
      <c r="L17" s="13">
        <v>466</v>
      </c>
      <c r="N17" s="18">
        <f t="shared" ref="N17:S17" si="5">(D17/$L$17)-1</f>
        <v>-0.54506437768240346</v>
      </c>
      <c r="O17" s="18">
        <f t="shared" si="5"/>
        <v>-0.40772532188841204</v>
      </c>
      <c r="P17" s="18">
        <f t="shared" si="5"/>
        <v>-0.12660944206008584</v>
      </c>
      <c r="Q17" s="18">
        <f t="shared" si="5"/>
        <v>0.12875536480686689</v>
      </c>
      <c r="R17" s="18">
        <f t="shared" si="5"/>
        <v>-4.5064377682403456E-2</v>
      </c>
      <c r="S17" s="18">
        <f t="shared" si="5"/>
        <v>0.14592274678111594</v>
      </c>
      <c r="T17" s="16"/>
    </row>
    <row r="18" spans="2:20" x14ac:dyDescent="0.25">
      <c r="B18" s="26" t="s">
        <v>76</v>
      </c>
      <c r="C18" s="78" t="s">
        <v>13</v>
      </c>
      <c r="D18" s="5">
        <v>758</v>
      </c>
      <c r="E18" s="5">
        <v>825</v>
      </c>
      <c r="F18" s="5">
        <v>953</v>
      </c>
      <c r="G18" s="5">
        <v>1286</v>
      </c>
      <c r="H18" s="5">
        <v>1482</v>
      </c>
      <c r="I18" s="5">
        <v>1511</v>
      </c>
      <c r="K18" s="10">
        <v>758</v>
      </c>
      <c r="L18" s="13">
        <v>1312</v>
      </c>
      <c r="N18" s="18">
        <f>(D18/$L$18)-1</f>
        <v>-0.4222560975609756</v>
      </c>
      <c r="O18" s="18">
        <f t="shared" ref="O18:S18" si="6">(E18/$L$18)-1</f>
        <v>-0.37118902439024393</v>
      </c>
      <c r="P18" s="18">
        <f t="shared" si="6"/>
        <v>-0.27362804878048785</v>
      </c>
      <c r="Q18" s="18">
        <f t="shared" si="6"/>
        <v>-1.9817073170731669E-2</v>
      </c>
      <c r="R18" s="18">
        <f t="shared" si="6"/>
        <v>0.12957317073170738</v>
      </c>
      <c r="S18" s="18">
        <f t="shared" si="6"/>
        <v>0.15167682926829262</v>
      </c>
      <c r="T18" s="16"/>
    </row>
    <row r="19" spans="2:20" x14ac:dyDescent="0.25">
      <c r="B19" s="10" t="s">
        <v>339</v>
      </c>
      <c r="C19" s="79" t="s">
        <v>340</v>
      </c>
      <c r="D19" s="10" t="s">
        <v>330</v>
      </c>
      <c r="E19" s="10" t="s">
        <v>330</v>
      </c>
      <c r="F19" s="10" t="s">
        <v>330</v>
      </c>
      <c r="G19" s="10" t="s">
        <v>330</v>
      </c>
      <c r="H19" s="10">
        <v>558</v>
      </c>
      <c r="I19" s="10">
        <v>639</v>
      </c>
      <c r="K19" s="10">
        <v>558</v>
      </c>
      <c r="L19" s="10">
        <v>599</v>
      </c>
      <c r="N19" s="18" t="s">
        <v>330</v>
      </c>
      <c r="O19" s="18" t="s">
        <v>330</v>
      </c>
      <c r="P19" s="18" t="s">
        <v>330</v>
      </c>
      <c r="Q19" s="18" t="s">
        <v>330</v>
      </c>
      <c r="R19" s="18">
        <f t="shared" ref="R19:S19" si="7">(H19/$L$19)-1</f>
        <v>-6.8447412353923154E-2</v>
      </c>
      <c r="S19" s="18">
        <f t="shared" si="7"/>
        <v>6.6777963272120155E-2</v>
      </c>
    </row>
    <row r="20" spans="2:20" ht="30" x14ac:dyDescent="0.25">
      <c r="B20" s="30" t="s">
        <v>341</v>
      </c>
      <c r="C20" s="80" t="s">
        <v>342</v>
      </c>
      <c r="D20" s="188" t="s">
        <v>343</v>
      </c>
      <c r="E20" s="188"/>
      <c r="F20" s="188"/>
      <c r="G20" s="185" t="s">
        <v>344</v>
      </c>
      <c r="H20" s="186"/>
      <c r="I20" s="186"/>
      <c r="K20" s="185">
        <v>0.9</v>
      </c>
      <c r="L20" s="185"/>
      <c r="N20" s="183">
        <f>(618/687)-0.9</f>
        <v>-4.3668122270745791E-4</v>
      </c>
      <c r="O20" s="183"/>
      <c r="P20" s="183"/>
      <c r="Q20" s="183">
        <f>(449/665)-0.9</f>
        <v>-0.22481203007518802</v>
      </c>
      <c r="R20" s="183"/>
      <c r="S20" s="183"/>
    </row>
    <row r="21" spans="2:20" ht="30" x14ac:dyDescent="0.25">
      <c r="B21" s="30" t="s">
        <v>345</v>
      </c>
      <c r="C21" s="80" t="s">
        <v>346</v>
      </c>
      <c r="D21" s="185" t="s">
        <v>347</v>
      </c>
      <c r="E21" s="186"/>
      <c r="F21" s="186"/>
      <c r="G21" s="185" t="s">
        <v>348</v>
      </c>
      <c r="H21" s="186"/>
      <c r="I21" s="186"/>
      <c r="K21" s="185">
        <v>0.95</v>
      </c>
      <c r="L21" s="185"/>
      <c r="N21" s="183">
        <f>(38/38)-0.95</f>
        <v>5.0000000000000044E-2</v>
      </c>
      <c r="O21" s="183"/>
      <c r="P21" s="183"/>
      <c r="Q21" s="184">
        <f>(38/40)-0.95</f>
        <v>0</v>
      </c>
      <c r="R21" s="184"/>
      <c r="S21" s="184"/>
    </row>
    <row r="22" spans="2:20" ht="30" x14ac:dyDescent="0.25">
      <c r="B22" s="30" t="s">
        <v>34</v>
      </c>
      <c r="C22" s="80" t="s">
        <v>85</v>
      </c>
      <c r="D22" s="31">
        <v>56916</v>
      </c>
      <c r="E22" s="31">
        <v>61350</v>
      </c>
      <c r="F22" s="31">
        <v>65979</v>
      </c>
      <c r="G22" s="31">
        <v>64620</v>
      </c>
      <c r="H22" s="31">
        <v>60790</v>
      </c>
      <c r="I22" s="31">
        <v>54398</v>
      </c>
      <c r="K22" s="32" t="s">
        <v>322</v>
      </c>
      <c r="L22" s="32" t="s">
        <v>322</v>
      </c>
      <c r="N22" s="6"/>
      <c r="O22" s="6"/>
      <c r="P22" s="6"/>
      <c r="Q22" s="41"/>
      <c r="R22" s="41"/>
      <c r="S22" s="41"/>
    </row>
    <row r="23" spans="2:20" ht="15.75" x14ac:dyDescent="0.25">
      <c r="B23" s="30" t="s">
        <v>349</v>
      </c>
      <c r="C23" s="80" t="s">
        <v>350</v>
      </c>
      <c r="D23" s="181">
        <v>0.9</v>
      </c>
      <c r="E23" s="182"/>
      <c r="F23" s="182"/>
      <c r="G23" s="181">
        <v>0.68</v>
      </c>
      <c r="H23" s="182"/>
      <c r="I23" s="182"/>
      <c r="K23" s="33">
        <v>0.68</v>
      </c>
      <c r="L23" s="33">
        <v>1</v>
      </c>
      <c r="N23" s="183">
        <f>D23-L23</f>
        <v>-9.9999999999999978E-2</v>
      </c>
      <c r="O23" s="183"/>
      <c r="P23" s="183"/>
      <c r="Q23" s="184">
        <f>G23-L23</f>
        <v>-0.31999999999999995</v>
      </c>
      <c r="R23" s="184"/>
      <c r="S23" s="184"/>
    </row>
    <row r="24" spans="2:20" x14ac:dyDescent="0.25">
      <c r="B24" s="30" t="s">
        <v>58</v>
      </c>
      <c r="C24" s="80" t="s">
        <v>351</v>
      </c>
      <c r="D24" s="34" t="s">
        <v>330</v>
      </c>
      <c r="E24" s="35" t="s">
        <v>330</v>
      </c>
      <c r="F24" s="35" t="s">
        <v>330</v>
      </c>
      <c r="G24" s="34" t="s">
        <v>330</v>
      </c>
      <c r="H24" s="35" t="s">
        <v>330</v>
      </c>
      <c r="I24" s="39">
        <v>0.3</v>
      </c>
      <c r="K24" s="34">
        <v>0.3</v>
      </c>
      <c r="L24" s="34">
        <v>1</v>
      </c>
      <c r="N24" s="6"/>
      <c r="O24" s="6"/>
      <c r="P24" s="6"/>
      <c r="Q24" s="41"/>
      <c r="R24" s="41"/>
      <c r="S24" s="41">
        <f>I24-L24</f>
        <v>-0.7</v>
      </c>
    </row>
    <row r="25" spans="2:20" x14ac:dyDescent="0.25">
      <c r="B25" s="30" t="s">
        <v>352</v>
      </c>
      <c r="C25" s="80" t="s">
        <v>353</v>
      </c>
      <c r="D25" s="34" t="s">
        <v>330</v>
      </c>
      <c r="E25" s="35" t="s">
        <v>330</v>
      </c>
      <c r="F25" s="35" t="s">
        <v>330</v>
      </c>
      <c r="G25" s="34" t="s">
        <v>330</v>
      </c>
      <c r="H25" s="35" t="s">
        <v>330</v>
      </c>
      <c r="I25" s="34">
        <v>0.78</v>
      </c>
      <c r="K25" s="34">
        <v>0.78</v>
      </c>
      <c r="L25" s="34">
        <v>1</v>
      </c>
      <c r="N25" s="6"/>
      <c r="O25" s="6"/>
      <c r="P25" s="6"/>
      <c r="Q25" s="41"/>
      <c r="R25" s="41"/>
      <c r="S25" s="41">
        <f>I25-L25</f>
        <v>-0.21999999999999997</v>
      </c>
    </row>
    <row r="26" spans="2:20" x14ac:dyDescent="0.25">
      <c r="B26" s="30" t="s">
        <v>354</v>
      </c>
      <c r="C26" s="80" t="s">
        <v>355</v>
      </c>
      <c r="D26" s="34" t="s">
        <v>330</v>
      </c>
      <c r="E26" s="35" t="s">
        <v>330</v>
      </c>
      <c r="F26" s="35" t="s">
        <v>330</v>
      </c>
      <c r="G26" s="34" t="s">
        <v>330</v>
      </c>
      <c r="H26" s="35" t="s">
        <v>330</v>
      </c>
      <c r="I26" s="34">
        <v>0.84</v>
      </c>
      <c r="K26" s="34">
        <v>0.84</v>
      </c>
      <c r="L26" s="34">
        <v>1</v>
      </c>
      <c r="N26" s="6"/>
      <c r="O26" s="6"/>
      <c r="P26" s="6"/>
      <c r="Q26" s="41"/>
      <c r="R26" s="41"/>
      <c r="S26" s="41">
        <f t="shared" ref="S26:S29" si="8">I26-L26</f>
        <v>-0.16000000000000003</v>
      </c>
    </row>
    <row r="27" spans="2:20" x14ac:dyDescent="0.25">
      <c r="B27" s="30" t="s">
        <v>356</v>
      </c>
      <c r="C27" s="80" t="s">
        <v>9</v>
      </c>
      <c r="D27" s="34" t="s">
        <v>330</v>
      </c>
      <c r="E27" s="35" t="s">
        <v>330</v>
      </c>
      <c r="F27" s="35" t="s">
        <v>330</v>
      </c>
      <c r="G27" s="34" t="s">
        <v>330</v>
      </c>
      <c r="H27" s="35" t="s">
        <v>330</v>
      </c>
      <c r="I27" s="34">
        <v>0.84</v>
      </c>
      <c r="K27" s="34">
        <v>0.84</v>
      </c>
      <c r="L27" s="34">
        <v>1</v>
      </c>
      <c r="N27" s="6"/>
      <c r="O27" s="6"/>
      <c r="P27" s="6"/>
      <c r="Q27" s="41"/>
      <c r="R27" s="41"/>
      <c r="S27" s="41">
        <f t="shared" si="8"/>
        <v>-0.16000000000000003</v>
      </c>
    </row>
    <row r="28" spans="2:20" x14ac:dyDescent="0.25">
      <c r="B28" s="30" t="s">
        <v>357</v>
      </c>
      <c r="C28" s="80" t="s">
        <v>358</v>
      </c>
      <c r="D28" s="34" t="s">
        <v>330</v>
      </c>
      <c r="E28" s="35" t="s">
        <v>330</v>
      </c>
      <c r="F28" s="35" t="s">
        <v>330</v>
      </c>
      <c r="G28" s="34" t="s">
        <v>330</v>
      </c>
      <c r="H28" s="35" t="s">
        <v>330</v>
      </c>
      <c r="I28" s="34">
        <v>0.77</v>
      </c>
      <c r="K28" s="34">
        <v>0.77</v>
      </c>
      <c r="L28" s="34">
        <v>1</v>
      </c>
      <c r="N28" s="6"/>
      <c r="O28" s="6"/>
      <c r="P28" s="6"/>
      <c r="Q28" s="41"/>
      <c r="R28" s="41"/>
      <c r="S28" s="41">
        <f t="shared" si="8"/>
        <v>-0.22999999999999998</v>
      </c>
    </row>
    <row r="29" spans="2:20" x14ac:dyDescent="0.25">
      <c r="B29" s="30" t="s">
        <v>359</v>
      </c>
      <c r="C29" s="80" t="s">
        <v>360</v>
      </c>
      <c r="D29" s="34" t="s">
        <v>330</v>
      </c>
      <c r="E29" s="35" t="s">
        <v>330</v>
      </c>
      <c r="F29" s="35" t="s">
        <v>330</v>
      </c>
      <c r="G29" s="34" t="s">
        <v>330</v>
      </c>
      <c r="H29" s="35" t="s">
        <v>330</v>
      </c>
      <c r="I29" s="34">
        <v>0.9</v>
      </c>
      <c r="K29" s="34">
        <v>0.9</v>
      </c>
      <c r="L29" s="34">
        <v>1</v>
      </c>
      <c r="N29" s="6"/>
      <c r="O29" s="6"/>
      <c r="P29" s="6"/>
      <c r="Q29" s="41"/>
      <c r="R29" s="41"/>
      <c r="S29" s="41">
        <f t="shared" si="8"/>
        <v>-9.9999999999999978E-2</v>
      </c>
    </row>
    <row r="30" spans="2:20" ht="15.75" x14ac:dyDescent="0.25">
      <c r="B30" s="30" t="s">
        <v>74</v>
      </c>
      <c r="C30" s="80" t="s">
        <v>75</v>
      </c>
      <c r="D30" s="40">
        <v>213</v>
      </c>
      <c r="E30" s="40">
        <v>174</v>
      </c>
      <c r="F30" s="40">
        <v>237</v>
      </c>
      <c r="G30" s="40">
        <v>243</v>
      </c>
      <c r="H30" s="40">
        <v>161</v>
      </c>
      <c r="I30" s="40">
        <v>48</v>
      </c>
      <c r="K30" s="32" t="s">
        <v>322</v>
      </c>
      <c r="L30" s="32" t="s">
        <v>322</v>
      </c>
      <c r="N30" s="6"/>
      <c r="O30" s="6"/>
      <c r="P30" s="6"/>
      <c r="Q30" s="41"/>
      <c r="R30" s="41"/>
      <c r="S30" s="41"/>
    </row>
    <row r="31" spans="2:20" ht="45" x14ac:dyDescent="0.25">
      <c r="B31" s="30" t="s">
        <v>361</v>
      </c>
      <c r="C31" s="80" t="s">
        <v>362</v>
      </c>
      <c r="D31" s="40">
        <v>21</v>
      </c>
      <c r="E31" s="40">
        <v>16</v>
      </c>
      <c r="F31" s="40">
        <v>15</v>
      </c>
      <c r="G31" s="40">
        <v>11</v>
      </c>
      <c r="H31" s="40">
        <v>14</v>
      </c>
      <c r="I31" s="40">
        <v>1</v>
      </c>
      <c r="K31" s="32" t="s">
        <v>322</v>
      </c>
      <c r="L31" s="32" t="s">
        <v>322</v>
      </c>
      <c r="N31" s="6"/>
      <c r="O31" s="6"/>
      <c r="P31" s="6"/>
      <c r="Q31" s="41"/>
      <c r="R31" s="41"/>
      <c r="S31" s="41"/>
    </row>
    <row r="32" spans="2:20" ht="30" x14ac:dyDescent="0.25">
      <c r="B32" s="30" t="s">
        <v>87</v>
      </c>
      <c r="C32" s="80" t="s">
        <v>363</v>
      </c>
      <c r="D32" s="40">
        <v>142</v>
      </c>
      <c r="E32" s="40">
        <v>187</v>
      </c>
      <c r="F32" s="40">
        <v>258</v>
      </c>
      <c r="G32" s="40">
        <v>291</v>
      </c>
      <c r="H32" s="40">
        <v>151</v>
      </c>
      <c r="I32" s="40">
        <v>177</v>
      </c>
      <c r="K32" s="32" t="s">
        <v>322</v>
      </c>
      <c r="L32" s="32" t="s">
        <v>322</v>
      </c>
      <c r="N32" s="6"/>
      <c r="O32" s="6"/>
      <c r="P32" s="6"/>
      <c r="Q32" s="41"/>
      <c r="R32" s="41"/>
      <c r="S32" s="41"/>
    </row>
    <row r="33" spans="2:19" ht="15.75" x14ac:dyDescent="0.25">
      <c r="B33" s="30" t="s">
        <v>364</v>
      </c>
      <c r="C33" s="80" t="s">
        <v>365</v>
      </c>
      <c r="D33" s="40" t="s">
        <v>330</v>
      </c>
      <c r="E33" s="40">
        <v>14362</v>
      </c>
      <c r="F33" s="40">
        <v>15147</v>
      </c>
      <c r="G33" s="40">
        <v>16665</v>
      </c>
      <c r="H33" s="40">
        <v>12443</v>
      </c>
      <c r="I33" s="40">
        <v>4006</v>
      </c>
      <c r="K33" s="32" t="s">
        <v>322</v>
      </c>
      <c r="L33" s="32" t="s">
        <v>322</v>
      </c>
      <c r="N33" s="6"/>
      <c r="O33" s="6"/>
      <c r="P33" s="6"/>
      <c r="Q33" s="41"/>
      <c r="R33" s="41"/>
      <c r="S33" s="41"/>
    </row>
    <row r="34" spans="2:19" x14ac:dyDescent="0.25">
      <c r="B34" s="30" t="s">
        <v>366</v>
      </c>
      <c r="C34" s="80" t="s">
        <v>367</v>
      </c>
      <c r="D34" s="40">
        <v>41</v>
      </c>
      <c r="E34" s="40">
        <v>41</v>
      </c>
      <c r="F34" s="40">
        <v>41</v>
      </c>
      <c r="G34" s="40">
        <v>41</v>
      </c>
      <c r="H34" s="40">
        <v>41</v>
      </c>
      <c r="I34" s="40">
        <v>41</v>
      </c>
      <c r="K34" s="40">
        <v>41</v>
      </c>
      <c r="L34" s="40">
        <v>43</v>
      </c>
      <c r="N34" s="18">
        <f>(D34/$L$34)-1</f>
        <v>-4.6511627906976716E-2</v>
      </c>
      <c r="O34" s="18">
        <f t="shared" ref="O34:S34" si="9">(E34/$L$34)-1</f>
        <v>-4.6511627906976716E-2</v>
      </c>
      <c r="P34" s="18">
        <f t="shared" si="9"/>
        <v>-4.6511627906976716E-2</v>
      </c>
      <c r="Q34" s="18">
        <f t="shared" si="9"/>
        <v>-4.6511627906976716E-2</v>
      </c>
      <c r="R34" s="18">
        <f t="shared" si="9"/>
        <v>-4.6511627906976716E-2</v>
      </c>
      <c r="S34" s="18">
        <f t="shared" si="9"/>
        <v>-4.6511627906976716E-2</v>
      </c>
    </row>
    <row r="35" spans="2:19" ht="15.75" x14ac:dyDescent="0.25">
      <c r="B35" s="30" t="s">
        <v>368</v>
      </c>
      <c r="C35" s="80" t="s">
        <v>369</v>
      </c>
      <c r="D35" s="40">
        <v>13</v>
      </c>
      <c r="E35" s="40">
        <v>8</v>
      </c>
      <c r="F35" s="40">
        <v>5</v>
      </c>
      <c r="G35" s="40">
        <v>19</v>
      </c>
      <c r="H35" s="40">
        <v>9</v>
      </c>
      <c r="I35" s="40">
        <v>6</v>
      </c>
      <c r="K35" s="32" t="s">
        <v>322</v>
      </c>
      <c r="L35" s="32" t="s">
        <v>322</v>
      </c>
      <c r="N35" s="6"/>
      <c r="O35" s="6"/>
      <c r="P35" s="6"/>
      <c r="Q35" s="41"/>
      <c r="R35" s="41"/>
      <c r="S35" s="41"/>
    </row>
    <row r="36" spans="2:19" ht="15.75" x14ac:dyDescent="0.25">
      <c r="B36" s="10" t="s">
        <v>370</v>
      </c>
      <c r="C36" s="79" t="s">
        <v>371</v>
      </c>
      <c r="D36" s="10">
        <v>81</v>
      </c>
      <c r="E36" s="10">
        <v>27</v>
      </c>
      <c r="F36" s="10">
        <v>69</v>
      </c>
      <c r="G36" s="10">
        <v>86</v>
      </c>
      <c r="H36" s="10">
        <v>480</v>
      </c>
      <c r="I36" s="10">
        <v>110</v>
      </c>
      <c r="K36" s="32" t="s">
        <v>322</v>
      </c>
      <c r="L36" s="32" t="s">
        <v>322</v>
      </c>
      <c r="N36" s="9"/>
      <c r="O36" s="9"/>
      <c r="P36" s="9"/>
      <c r="Q36" s="9"/>
      <c r="R36" s="9"/>
      <c r="S36" s="9"/>
    </row>
    <row r="37" spans="2:19" ht="15.75" x14ac:dyDescent="0.25">
      <c r="B37" s="10" t="s">
        <v>372</v>
      </c>
      <c r="C37" s="79" t="s">
        <v>373</v>
      </c>
      <c r="D37" s="10">
        <v>5</v>
      </c>
      <c r="E37" s="10">
        <v>3</v>
      </c>
      <c r="F37" s="10" t="s">
        <v>330</v>
      </c>
      <c r="G37" s="10" t="s">
        <v>330</v>
      </c>
      <c r="H37" s="10" t="s">
        <v>330</v>
      </c>
      <c r="I37" s="10" t="s">
        <v>330</v>
      </c>
      <c r="K37" s="32" t="s">
        <v>322</v>
      </c>
      <c r="L37" s="32" t="s">
        <v>322</v>
      </c>
      <c r="N37" s="9"/>
      <c r="O37" s="9"/>
      <c r="P37" s="9"/>
      <c r="Q37" s="9"/>
      <c r="R37" s="9"/>
      <c r="S37" s="9"/>
    </row>
    <row r="38" spans="2:19" ht="15.75" x14ac:dyDescent="0.25">
      <c r="B38" s="10" t="s">
        <v>89</v>
      </c>
      <c r="C38" s="79" t="s">
        <v>90</v>
      </c>
      <c r="D38" s="10">
        <v>5</v>
      </c>
      <c r="E38" s="10">
        <v>3</v>
      </c>
      <c r="F38" s="10" t="s">
        <v>330</v>
      </c>
      <c r="G38" s="10" t="s">
        <v>330</v>
      </c>
      <c r="H38" s="10" t="s">
        <v>330</v>
      </c>
      <c r="I38" s="10" t="s">
        <v>330</v>
      </c>
      <c r="K38" s="32" t="s">
        <v>322</v>
      </c>
      <c r="L38" s="32" t="s">
        <v>322</v>
      </c>
      <c r="N38" s="9"/>
      <c r="O38" s="9"/>
      <c r="P38" s="9"/>
      <c r="Q38" s="9"/>
      <c r="R38" s="9"/>
      <c r="S38" s="9"/>
    </row>
    <row r="39" spans="2:19" ht="15.75" x14ac:dyDescent="0.25">
      <c r="B39" s="10" t="s">
        <v>374</v>
      </c>
      <c r="C39" s="79" t="s">
        <v>375</v>
      </c>
      <c r="D39" s="10" t="s">
        <v>330</v>
      </c>
      <c r="E39" s="10" t="s">
        <v>330</v>
      </c>
      <c r="F39" s="10" t="s">
        <v>330</v>
      </c>
      <c r="G39" s="10" t="s">
        <v>330</v>
      </c>
      <c r="H39" s="10" t="s">
        <v>330</v>
      </c>
      <c r="I39" s="20">
        <v>0.81</v>
      </c>
      <c r="K39" s="32" t="s">
        <v>322</v>
      </c>
      <c r="L39" s="32" t="s">
        <v>322</v>
      </c>
      <c r="N39" s="9"/>
      <c r="O39" s="9"/>
      <c r="P39" s="9"/>
      <c r="Q39" s="9"/>
      <c r="R39" s="9"/>
      <c r="S39" s="9"/>
    </row>
    <row r="40" spans="2:19" ht="15.75" x14ac:dyDescent="0.25">
      <c r="B40" s="10" t="s">
        <v>376</v>
      </c>
      <c r="C40" s="79" t="s">
        <v>377</v>
      </c>
      <c r="D40" s="10" t="s">
        <v>330</v>
      </c>
      <c r="E40" s="10" t="s">
        <v>330</v>
      </c>
      <c r="F40" s="10" t="s">
        <v>330</v>
      </c>
      <c r="G40" s="10" t="s">
        <v>330</v>
      </c>
      <c r="H40" s="10" t="s">
        <v>330</v>
      </c>
      <c r="I40" s="20">
        <v>0.43</v>
      </c>
      <c r="K40" s="32" t="s">
        <v>322</v>
      </c>
      <c r="L40" s="32" t="s">
        <v>322</v>
      </c>
      <c r="N40" s="9"/>
      <c r="O40" s="9"/>
      <c r="P40" s="9"/>
      <c r="Q40" s="9"/>
      <c r="R40" s="9"/>
      <c r="S40" s="9"/>
    </row>
  </sheetData>
  <mergeCells count="17">
    <mergeCell ref="N4:S4"/>
    <mergeCell ref="B6:B11"/>
    <mergeCell ref="D20:F20"/>
    <mergeCell ref="G20:I20"/>
    <mergeCell ref="K20:L20"/>
    <mergeCell ref="N20:P20"/>
    <mergeCell ref="B4:L4"/>
    <mergeCell ref="D23:F23"/>
    <mergeCell ref="G23:I23"/>
    <mergeCell ref="N23:P23"/>
    <mergeCell ref="Q23:S23"/>
    <mergeCell ref="Q20:S20"/>
    <mergeCell ref="D21:F21"/>
    <mergeCell ref="G21:I21"/>
    <mergeCell ref="K21:L21"/>
    <mergeCell ref="N21:P21"/>
    <mergeCell ref="Q21:S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7D"/>
  </sheetPr>
  <dimension ref="A1:Q67"/>
  <sheetViews>
    <sheetView topLeftCell="A10" workbookViewId="0">
      <selection sqref="A1:Q67"/>
    </sheetView>
  </sheetViews>
  <sheetFormatPr defaultRowHeight="15" x14ac:dyDescent="0.25"/>
  <sheetData>
    <row r="1" spans="1:17" x14ac:dyDescent="0.25">
      <c r="A1" s="191" t="s">
        <v>701</v>
      </c>
      <c r="B1" s="192"/>
      <c r="C1" s="192"/>
      <c r="D1" s="192"/>
      <c r="E1" s="192"/>
      <c r="F1" s="192"/>
      <c r="G1" s="192"/>
      <c r="H1" s="192"/>
      <c r="I1" s="192"/>
      <c r="J1" s="192"/>
      <c r="K1" s="192"/>
      <c r="L1" s="192"/>
      <c r="M1" s="192"/>
      <c r="N1" s="192"/>
      <c r="O1" s="192"/>
      <c r="P1" s="192"/>
      <c r="Q1" s="192"/>
    </row>
    <row r="2" spans="1:17" x14ac:dyDescent="0.25">
      <c r="A2" s="192"/>
      <c r="B2" s="192"/>
      <c r="C2" s="192"/>
      <c r="D2" s="192"/>
      <c r="E2" s="192"/>
      <c r="F2" s="192"/>
      <c r="G2" s="192"/>
      <c r="H2" s="192"/>
      <c r="I2" s="192"/>
      <c r="J2" s="192"/>
      <c r="K2" s="192"/>
      <c r="L2" s="192"/>
      <c r="M2" s="192"/>
      <c r="N2" s="192"/>
      <c r="O2" s="192"/>
      <c r="P2" s="192"/>
      <c r="Q2" s="192"/>
    </row>
    <row r="3" spans="1:17" x14ac:dyDescent="0.25">
      <c r="A3" s="192"/>
      <c r="B3" s="192"/>
      <c r="C3" s="192"/>
      <c r="D3" s="192"/>
      <c r="E3" s="192"/>
      <c r="F3" s="192"/>
      <c r="G3" s="192"/>
      <c r="H3" s="192"/>
      <c r="I3" s="192"/>
      <c r="J3" s="192"/>
      <c r="K3" s="192"/>
      <c r="L3" s="192"/>
      <c r="M3" s="192"/>
      <c r="N3" s="192"/>
      <c r="O3" s="192"/>
      <c r="P3" s="192"/>
      <c r="Q3" s="192"/>
    </row>
    <row r="4" spans="1:17" x14ac:dyDescent="0.25">
      <c r="A4" s="192"/>
      <c r="B4" s="192"/>
      <c r="C4" s="192"/>
      <c r="D4" s="192"/>
      <c r="E4" s="192"/>
      <c r="F4" s="192"/>
      <c r="G4" s="192"/>
      <c r="H4" s="192"/>
      <c r="I4" s="192"/>
      <c r="J4" s="192"/>
      <c r="K4" s="192"/>
      <c r="L4" s="192"/>
      <c r="M4" s="192"/>
      <c r="N4" s="192"/>
      <c r="O4" s="192"/>
      <c r="P4" s="192"/>
      <c r="Q4" s="192"/>
    </row>
    <row r="5" spans="1:17" x14ac:dyDescent="0.25">
      <c r="A5" s="192"/>
      <c r="B5" s="192"/>
      <c r="C5" s="192"/>
      <c r="D5" s="192"/>
      <c r="E5" s="192"/>
      <c r="F5" s="192"/>
      <c r="G5" s="192"/>
      <c r="H5" s="192"/>
      <c r="I5" s="192"/>
      <c r="J5" s="192"/>
      <c r="K5" s="192"/>
      <c r="L5" s="192"/>
      <c r="M5" s="192"/>
      <c r="N5" s="192"/>
      <c r="O5" s="192"/>
      <c r="P5" s="192"/>
      <c r="Q5" s="192"/>
    </row>
    <row r="6" spans="1:17" x14ac:dyDescent="0.25">
      <c r="A6" s="192"/>
      <c r="B6" s="192"/>
      <c r="C6" s="192"/>
      <c r="D6" s="192"/>
      <c r="E6" s="192"/>
      <c r="F6" s="192"/>
      <c r="G6" s="192"/>
      <c r="H6" s="192"/>
      <c r="I6" s="192"/>
      <c r="J6" s="192"/>
      <c r="K6" s="192"/>
      <c r="L6" s="192"/>
      <c r="M6" s="192"/>
      <c r="N6" s="192"/>
      <c r="O6" s="192"/>
      <c r="P6" s="192"/>
      <c r="Q6" s="192"/>
    </row>
    <row r="7" spans="1:17" x14ac:dyDescent="0.25">
      <c r="A7" s="192"/>
      <c r="B7" s="192"/>
      <c r="C7" s="192"/>
      <c r="D7" s="192"/>
      <c r="E7" s="192"/>
      <c r="F7" s="192"/>
      <c r="G7" s="192"/>
      <c r="H7" s="192"/>
      <c r="I7" s="192"/>
      <c r="J7" s="192"/>
      <c r="K7" s="192"/>
      <c r="L7" s="192"/>
      <c r="M7" s="192"/>
      <c r="N7" s="192"/>
      <c r="O7" s="192"/>
      <c r="P7" s="192"/>
      <c r="Q7" s="192"/>
    </row>
    <row r="8" spans="1:17" x14ac:dyDescent="0.25">
      <c r="A8" s="192"/>
      <c r="B8" s="192"/>
      <c r="C8" s="192"/>
      <c r="D8" s="192"/>
      <c r="E8" s="192"/>
      <c r="F8" s="192"/>
      <c r="G8" s="192"/>
      <c r="H8" s="192"/>
      <c r="I8" s="192"/>
      <c r="J8" s="192"/>
      <c r="K8" s="192"/>
      <c r="L8" s="192"/>
      <c r="M8" s="192"/>
      <c r="N8" s="192"/>
      <c r="O8" s="192"/>
      <c r="P8" s="192"/>
      <c r="Q8" s="192"/>
    </row>
    <row r="9" spans="1:17" x14ac:dyDescent="0.25">
      <c r="A9" s="192"/>
      <c r="B9" s="192"/>
      <c r="C9" s="192"/>
      <c r="D9" s="192"/>
      <c r="E9" s="192"/>
      <c r="F9" s="192"/>
      <c r="G9" s="192"/>
      <c r="H9" s="192"/>
      <c r="I9" s="192"/>
      <c r="J9" s="192"/>
      <c r="K9" s="192"/>
      <c r="L9" s="192"/>
      <c r="M9" s="192"/>
      <c r="N9" s="192"/>
      <c r="O9" s="192"/>
      <c r="P9" s="192"/>
      <c r="Q9" s="192"/>
    </row>
    <row r="10" spans="1:17" x14ac:dyDescent="0.25">
      <c r="A10" s="192"/>
      <c r="B10" s="192"/>
      <c r="C10" s="192"/>
      <c r="D10" s="192"/>
      <c r="E10" s="192"/>
      <c r="F10" s="192"/>
      <c r="G10" s="192"/>
      <c r="H10" s="192"/>
      <c r="I10" s="192"/>
      <c r="J10" s="192"/>
      <c r="K10" s="192"/>
      <c r="L10" s="192"/>
      <c r="M10" s="192"/>
      <c r="N10" s="192"/>
      <c r="O10" s="192"/>
      <c r="P10" s="192"/>
      <c r="Q10" s="192"/>
    </row>
    <row r="11" spans="1:17" x14ac:dyDescent="0.25">
      <c r="A11" s="192"/>
      <c r="B11" s="192"/>
      <c r="C11" s="192"/>
      <c r="D11" s="192"/>
      <c r="E11" s="192"/>
      <c r="F11" s="192"/>
      <c r="G11" s="192"/>
      <c r="H11" s="192"/>
      <c r="I11" s="192"/>
      <c r="J11" s="192"/>
      <c r="K11" s="192"/>
      <c r="L11" s="192"/>
      <c r="M11" s="192"/>
      <c r="N11" s="192"/>
      <c r="O11" s="192"/>
      <c r="P11" s="192"/>
      <c r="Q11" s="192"/>
    </row>
    <row r="12" spans="1:17" x14ac:dyDescent="0.25">
      <c r="A12" s="192"/>
      <c r="B12" s="192"/>
      <c r="C12" s="192"/>
      <c r="D12" s="192"/>
      <c r="E12" s="192"/>
      <c r="F12" s="192"/>
      <c r="G12" s="192"/>
      <c r="H12" s="192"/>
      <c r="I12" s="192"/>
      <c r="J12" s="192"/>
      <c r="K12" s="192"/>
      <c r="L12" s="192"/>
      <c r="M12" s="192"/>
      <c r="N12" s="192"/>
      <c r="O12" s="192"/>
      <c r="P12" s="192"/>
      <c r="Q12" s="192"/>
    </row>
    <row r="13" spans="1:17" x14ac:dyDescent="0.25">
      <c r="A13" s="192"/>
      <c r="B13" s="192"/>
      <c r="C13" s="192"/>
      <c r="D13" s="192"/>
      <c r="E13" s="192"/>
      <c r="F13" s="192"/>
      <c r="G13" s="192"/>
      <c r="H13" s="192"/>
      <c r="I13" s="192"/>
      <c r="J13" s="192"/>
      <c r="K13" s="192"/>
      <c r="L13" s="192"/>
      <c r="M13" s="192"/>
      <c r="N13" s="192"/>
      <c r="O13" s="192"/>
      <c r="P13" s="192"/>
      <c r="Q13" s="192"/>
    </row>
    <row r="14" spans="1:17" x14ac:dyDescent="0.25">
      <c r="A14" s="192"/>
      <c r="B14" s="192"/>
      <c r="C14" s="192"/>
      <c r="D14" s="192"/>
      <c r="E14" s="192"/>
      <c r="F14" s="192"/>
      <c r="G14" s="192"/>
      <c r="H14" s="192"/>
      <c r="I14" s="192"/>
      <c r="J14" s="192"/>
      <c r="K14" s="192"/>
      <c r="L14" s="192"/>
      <c r="M14" s="192"/>
      <c r="N14" s="192"/>
      <c r="O14" s="192"/>
      <c r="P14" s="192"/>
      <c r="Q14" s="192"/>
    </row>
    <row r="15" spans="1:17" x14ac:dyDescent="0.25">
      <c r="A15" s="192"/>
      <c r="B15" s="192"/>
      <c r="C15" s="192"/>
      <c r="D15" s="192"/>
      <c r="E15" s="192"/>
      <c r="F15" s="192"/>
      <c r="G15" s="192"/>
      <c r="H15" s="192"/>
      <c r="I15" s="192"/>
      <c r="J15" s="192"/>
      <c r="K15" s="192"/>
      <c r="L15" s="192"/>
      <c r="M15" s="192"/>
      <c r="N15" s="192"/>
      <c r="O15" s="192"/>
      <c r="P15" s="192"/>
      <c r="Q15" s="192"/>
    </row>
    <row r="16" spans="1:17" x14ac:dyDescent="0.25">
      <c r="A16" s="192"/>
      <c r="B16" s="192"/>
      <c r="C16" s="192"/>
      <c r="D16" s="192"/>
      <c r="E16" s="192"/>
      <c r="F16" s="192"/>
      <c r="G16" s="192"/>
      <c r="H16" s="192"/>
      <c r="I16" s="192"/>
      <c r="J16" s="192"/>
      <c r="K16" s="192"/>
      <c r="L16" s="192"/>
      <c r="M16" s="192"/>
      <c r="N16" s="192"/>
      <c r="O16" s="192"/>
      <c r="P16" s="192"/>
      <c r="Q16" s="192"/>
    </row>
    <row r="17" spans="1:17" x14ac:dyDescent="0.25">
      <c r="A17" s="192"/>
      <c r="B17" s="192"/>
      <c r="C17" s="192"/>
      <c r="D17" s="192"/>
      <c r="E17" s="192"/>
      <c r="F17" s="192"/>
      <c r="G17" s="192"/>
      <c r="H17" s="192"/>
      <c r="I17" s="192"/>
      <c r="J17" s="192"/>
      <c r="K17" s="192"/>
      <c r="L17" s="192"/>
      <c r="M17" s="192"/>
      <c r="N17" s="192"/>
      <c r="O17" s="192"/>
      <c r="P17" s="192"/>
      <c r="Q17" s="192"/>
    </row>
    <row r="18" spans="1:17" x14ac:dyDescent="0.25">
      <c r="A18" s="192"/>
      <c r="B18" s="192"/>
      <c r="C18" s="192"/>
      <c r="D18" s="192"/>
      <c r="E18" s="192"/>
      <c r="F18" s="192"/>
      <c r="G18" s="192"/>
      <c r="H18" s="192"/>
      <c r="I18" s="192"/>
      <c r="J18" s="192"/>
      <c r="K18" s="192"/>
      <c r="L18" s="192"/>
      <c r="M18" s="192"/>
      <c r="N18" s="192"/>
      <c r="O18" s="192"/>
      <c r="P18" s="192"/>
      <c r="Q18" s="192"/>
    </row>
    <row r="19" spans="1:17" x14ac:dyDescent="0.25">
      <c r="A19" s="192"/>
      <c r="B19" s="192"/>
      <c r="C19" s="192"/>
      <c r="D19" s="192"/>
      <c r="E19" s="192"/>
      <c r="F19" s="192"/>
      <c r="G19" s="192"/>
      <c r="H19" s="192"/>
      <c r="I19" s="192"/>
      <c r="J19" s="192"/>
      <c r="K19" s="192"/>
      <c r="L19" s="192"/>
      <c r="M19" s="192"/>
      <c r="N19" s="192"/>
      <c r="O19" s="192"/>
      <c r="P19" s="192"/>
      <c r="Q19" s="192"/>
    </row>
    <row r="20" spans="1:17" x14ac:dyDescent="0.25">
      <c r="A20" s="192"/>
      <c r="B20" s="192"/>
      <c r="C20" s="192"/>
      <c r="D20" s="192"/>
      <c r="E20" s="192"/>
      <c r="F20" s="192"/>
      <c r="G20" s="192"/>
      <c r="H20" s="192"/>
      <c r="I20" s="192"/>
      <c r="J20" s="192"/>
      <c r="K20" s="192"/>
      <c r="L20" s="192"/>
      <c r="M20" s="192"/>
      <c r="N20" s="192"/>
      <c r="O20" s="192"/>
      <c r="P20" s="192"/>
      <c r="Q20" s="192"/>
    </row>
    <row r="21" spans="1:17" x14ac:dyDescent="0.25">
      <c r="A21" s="192"/>
      <c r="B21" s="192"/>
      <c r="C21" s="192"/>
      <c r="D21" s="192"/>
      <c r="E21" s="192"/>
      <c r="F21" s="192"/>
      <c r="G21" s="192"/>
      <c r="H21" s="192"/>
      <c r="I21" s="192"/>
      <c r="J21" s="192"/>
      <c r="K21" s="192"/>
      <c r="L21" s="192"/>
      <c r="M21" s="192"/>
      <c r="N21" s="192"/>
      <c r="O21" s="192"/>
      <c r="P21" s="192"/>
      <c r="Q21" s="192"/>
    </row>
    <row r="22" spans="1:17" x14ac:dyDescent="0.25">
      <c r="A22" s="192"/>
      <c r="B22" s="192"/>
      <c r="C22" s="192"/>
      <c r="D22" s="192"/>
      <c r="E22" s="192"/>
      <c r="F22" s="192"/>
      <c r="G22" s="192"/>
      <c r="H22" s="192"/>
      <c r="I22" s="192"/>
      <c r="J22" s="192"/>
      <c r="K22" s="192"/>
      <c r="L22" s="192"/>
      <c r="M22" s="192"/>
      <c r="N22" s="192"/>
      <c r="O22" s="192"/>
      <c r="P22" s="192"/>
      <c r="Q22" s="192"/>
    </row>
    <row r="23" spans="1:17" x14ac:dyDescent="0.25">
      <c r="A23" s="192"/>
      <c r="B23" s="192"/>
      <c r="C23" s="192"/>
      <c r="D23" s="192"/>
      <c r="E23" s="192"/>
      <c r="F23" s="192"/>
      <c r="G23" s="192"/>
      <c r="H23" s="192"/>
      <c r="I23" s="192"/>
      <c r="J23" s="192"/>
      <c r="K23" s="192"/>
      <c r="L23" s="192"/>
      <c r="M23" s="192"/>
      <c r="N23" s="192"/>
      <c r="O23" s="192"/>
      <c r="P23" s="192"/>
      <c r="Q23" s="192"/>
    </row>
    <row r="24" spans="1:17" x14ac:dyDescent="0.25">
      <c r="A24" s="192"/>
      <c r="B24" s="192"/>
      <c r="C24" s="192"/>
      <c r="D24" s="192"/>
      <c r="E24" s="192"/>
      <c r="F24" s="192"/>
      <c r="G24" s="192"/>
      <c r="H24" s="192"/>
      <c r="I24" s="192"/>
      <c r="J24" s="192"/>
      <c r="K24" s="192"/>
      <c r="L24" s="192"/>
      <c r="M24" s="192"/>
      <c r="N24" s="192"/>
      <c r="O24" s="192"/>
      <c r="P24" s="192"/>
      <c r="Q24" s="192"/>
    </row>
    <row r="25" spans="1:17" x14ac:dyDescent="0.25">
      <c r="A25" s="192"/>
      <c r="B25" s="192"/>
      <c r="C25" s="192"/>
      <c r="D25" s="192"/>
      <c r="E25" s="192"/>
      <c r="F25" s="192"/>
      <c r="G25" s="192"/>
      <c r="H25" s="192"/>
      <c r="I25" s="192"/>
      <c r="J25" s="192"/>
      <c r="K25" s="192"/>
      <c r="L25" s="192"/>
      <c r="M25" s="192"/>
      <c r="N25" s="192"/>
      <c r="O25" s="192"/>
      <c r="P25" s="192"/>
      <c r="Q25" s="192"/>
    </row>
    <row r="26" spans="1:17" x14ac:dyDescent="0.25">
      <c r="A26" s="192"/>
      <c r="B26" s="192"/>
      <c r="C26" s="192"/>
      <c r="D26" s="192"/>
      <c r="E26" s="192"/>
      <c r="F26" s="192"/>
      <c r="G26" s="192"/>
      <c r="H26" s="192"/>
      <c r="I26" s="192"/>
      <c r="J26" s="192"/>
      <c r="K26" s="192"/>
      <c r="L26" s="192"/>
      <c r="M26" s="192"/>
      <c r="N26" s="192"/>
      <c r="O26" s="192"/>
      <c r="P26" s="192"/>
      <c r="Q26" s="192"/>
    </row>
    <row r="27" spans="1:17" x14ac:dyDescent="0.25">
      <c r="A27" s="192"/>
      <c r="B27" s="192"/>
      <c r="C27" s="192"/>
      <c r="D27" s="192"/>
      <c r="E27" s="192"/>
      <c r="F27" s="192"/>
      <c r="G27" s="192"/>
      <c r="H27" s="192"/>
      <c r="I27" s="192"/>
      <c r="J27" s="192"/>
      <c r="K27" s="192"/>
      <c r="L27" s="192"/>
      <c r="M27" s="192"/>
      <c r="N27" s="192"/>
      <c r="O27" s="192"/>
      <c r="P27" s="192"/>
      <c r="Q27" s="192"/>
    </row>
    <row r="28" spans="1:17" x14ac:dyDescent="0.25">
      <c r="A28" s="192"/>
      <c r="B28" s="192"/>
      <c r="C28" s="192"/>
      <c r="D28" s="192"/>
      <c r="E28" s="192"/>
      <c r="F28" s="192"/>
      <c r="G28" s="192"/>
      <c r="H28" s="192"/>
      <c r="I28" s="192"/>
      <c r="J28" s="192"/>
      <c r="K28" s="192"/>
      <c r="L28" s="192"/>
      <c r="M28" s="192"/>
      <c r="N28" s="192"/>
      <c r="O28" s="192"/>
      <c r="P28" s="192"/>
      <c r="Q28" s="192"/>
    </row>
    <row r="29" spans="1:17" x14ac:dyDescent="0.25">
      <c r="A29" s="192"/>
      <c r="B29" s="192"/>
      <c r="C29" s="192"/>
      <c r="D29" s="192"/>
      <c r="E29" s="192"/>
      <c r="F29" s="192"/>
      <c r="G29" s="192"/>
      <c r="H29" s="192"/>
      <c r="I29" s="192"/>
      <c r="J29" s="192"/>
      <c r="K29" s="192"/>
      <c r="L29" s="192"/>
      <c r="M29" s="192"/>
      <c r="N29" s="192"/>
      <c r="O29" s="192"/>
      <c r="P29" s="192"/>
      <c r="Q29" s="192"/>
    </row>
    <row r="30" spans="1:17" x14ac:dyDescent="0.25">
      <c r="A30" s="192"/>
      <c r="B30" s="192"/>
      <c r="C30" s="192"/>
      <c r="D30" s="192"/>
      <c r="E30" s="192"/>
      <c r="F30" s="192"/>
      <c r="G30" s="192"/>
      <c r="H30" s="192"/>
      <c r="I30" s="192"/>
      <c r="J30" s="192"/>
      <c r="K30" s="192"/>
      <c r="L30" s="192"/>
      <c r="M30" s="192"/>
      <c r="N30" s="192"/>
      <c r="O30" s="192"/>
      <c r="P30" s="192"/>
      <c r="Q30" s="192"/>
    </row>
    <row r="31" spans="1:17" x14ac:dyDescent="0.25">
      <c r="A31" s="192"/>
      <c r="B31" s="192"/>
      <c r="C31" s="192"/>
      <c r="D31" s="192"/>
      <c r="E31" s="192"/>
      <c r="F31" s="192"/>
      <c r="G31" s="192"/>
      <c r="H31" s="192"/>
      <c r="I31" s="192"/>
      <c r="J31" s="192"/>
      <c r="K31" s="192"/>
      <c r="L31" s="192"/>
      <c r="M31" s="192"/>
      <c r="N31" s="192"/>
      <c r="O31" s="192"/>
      <c r="P31" s="192"/>
      <c r="Q31" s="192"/>
    </row>
    <row r="32" spans="1:17" x14ac:dyDescent="0.25">
      <c r="A32" s="192"/>
      <c r="B32" s="192"/>
      <c r="C32" s="192"/>
      <c r="D32" s="192"/>
      <c r="E32" s="192"/>
      <c r="F32" s="192"/>
      <c r="G32" s="192"/>
      <c r="H32" s="192"/>
      <c r="I32" s="192"/>
      <c r="J32" s="192"/>
      <c r="K32" s="192"/>
      <c r="L32" s="192"/>
      <c r="M32" s="192"/>
      <c r="N32" s="192"/>
      <c r="O32" s="192"/>
      <c r="P32" s="192"/>
      <c r="Q32" s="192"/>
    </row>
    <row r="33" spans="1:17" x14ac:dyDescent="0.25">
      <c r="A33" s="192"/>
      <c r="B33" s="192"/>
      <c r="C33" s="192"/>
      <c r="D33" s="192"/>
      <c r="E33" s="192"/>
      <c r="F33" s="192"/>
      <c r="G33" s="192"/>
      <c r="H33" s="192"/>
      <c r="I33" s="192"/>
      <c r="J33" s="192"/>
      <c r="K33" s="192"/>
      <c r="L33" s="192"/>
      <c r="M33" s="192"/>
      <c r="N33" s="192"/>
      <c r="O33" s="192"/>
      <c r="P33" s="192"/>
      <c r="Q33" s="192"/>
    </row>
    <row r="34" spans="1:17" x14ac:dyDescent="0.25">
      <c r="A34" s="192"/>
      <c r="B34" s="192"/>
      <c r="C34" s="192"/>
      <c r="D34" s="192"/>
      <c r="E34" s="192"/>
      <c r="F34" s="192"/>
      <c r="G34" s="192"/>
      <c r="H34" s="192"/>
      <c r="I34" s="192"/>
      <c r="J34" s="192"/>
      <c r="K34" s="192"/>
      <c r="L34" s="192"/>
      <c r="M34" s="192"/>
      <c r="N34" s="192"/>
      <c r="O34" s="192"/>
      <c r="P34" s="192"/>
      <c r="Q34" s="192"/>
    </row>
    <row r="35" spans="1:17" x14ac:dyDescent="0.25">
      <c r="A35" s="192"/>
      <c r="B35" s="192"/>
      <c r="C35" s="192"/>
      <c r="D35" s="192"/>
      <c r="E35" s="192"/>
      <c r="F35" s="192"/>
      <c r="G35" s="192"/>
      <c r="H35" s="192"/>
      <c r="I35" s="192"/>
      <c r="J35" s="192"/>
      <c r="K35" s="192"/>
      <c r="L35" s="192"/>
      <c r="M35" s="192"/>
      <c r="N35" s="192"/>
      <c r="O35" s="192"/>
      <c r="P35" s="192"/>
      <c r="Q35" s="192"/>
    </row>
    <row r="36" spans="1:17" x14ac:dyDescent="0.25">
      <c r="A36" s="192"/>
      <c r="B36" s="192"/>
      <c r="C36" s="192"/>
      <c r="D36" s="192"/>
      <c r="E36" s="192"/>
      <c r="F36" s="192"/>
      <c r="G36" s="192"/>
      <c r="H36" s="192"/>
      <c r="I36" s="192"/>
      <c r="J36" s="192"/>
      <c r="K36" s="192"/>
      <c r="L36" s="192"/>
      <c r="M36" s="192"/>
      <c r="N36" s="192"/>
      <c r="O36" s="192"/>
      <c r="P36" s="192"/>
      <c r="Q36" s="192"/>
    </row>
    <row r="37" spans="1:17" x14ac:dyDescent="0.25">
      <c r="A37" s="192"/>
      <c r="B37" s="192"/>
      <c r="C37" s="192"/>
      <c r="D37" s="192"/>
      <c r="E37" s="192"/>
      <c r="F37" s="192"/>
      <c r="G37" s="192"/>
      <c r="H37" s="192"/>
      <c r="I37" s="192"/>
      <c r="J37" s="192"/>
      <c r="K37" s="192"/>
      <c r="L37" s="192"/>
      <c r="M37" s="192"/>
      <c r="N37" s="192"/>
      <c r="O37" s="192"/>
      <c r="P37" s="192"/>
      <c r="Q37" s="192"/>
    </row>
    <row r="38" spans="1:17" x14ac:dyDescent="0.25">
      <c r="A38" s="192"/>
      <c r="B38" s="192"/>
      <c r="C38" s="192"/>
      <c r="D38" s="192"/>
      <c r="E38" s="192"/>
      <c r="F38" s="192"/>
      <c r="G38" s="192"/>
      <c r="H38" s="192"/>
      <c r="I38" s="192"/>
      <c r="J38" s="192"/>
      <c r="K38" s="192"/>
      <c r="L38" s="192"/>
      <c r="M38" s="192"/>
      <c r="N38" s="192"/>
      <c r="O38" s="192"/>
      <c r="P38" s="192"/>
      <c r="Q38" s="192"/>
    </row>
    <row r="39" spans="1:17" x14ac:dyDescent="0.25">
      <c r="A39" s="192"/>
      <c r="B39" s="192"/>
      <c r="C39" s="192"/>
      <c r="D39" s="192"/>
      <c r="E39" s="192"/>
      <c r="F39" s="192"/>
      <c r="G39" s="192"/>
      <c r="H39" s="192"/>
      <c r="I39" s="192"/>
      <c r="J39" s="192"/>
      <c r="K39" s="192"/>
      <c r="L39" s="192"/>
      <c r="M39" s="192"/>
      <c r="N39" s="192"/>
      <c r="O39" s="192"/>
      <c r="P39" s="192"/>
      <c r="Q39" s="192"/>
    </row>
    <row r="40" spans="1:17" x14ac:dyDescent="0.25">
      <c r="A40" s="192"/>
      <c r="B40" s="192"/>
      <c r="C40" s="192"/>
      <c r="D40" s="192"/>
      <c r="E40" s="192"/>
      <c r="F40" s="192"/>
      <c r="G40" s="192"/>
      <c r="H40" s="192"/>
      <c r="I40" s="192"/>
      <c r="J40" s="192"/>
      <c r="K40" s="192"/>
      <c r="L40" s="192"/>
      <c r="M40" s="192"/>
      <c r="N40" s="192"/>
      <c r="O40" s="192"/>
      <c r="P40" s="192"/>
      <c r="Q40" s="192"/>
    </row>
    <row r="41" spans="1:17" x14ac:dyDescent="0.25">
      <c r="A41" s="192"/>
      <c r="B41" s="192"/>
      <c r="C41" s="192"/>
      <c r="D41" s="192"/>
      <c r="E41" s="192"/>
      <c r="F41" s="192"/>
      <c r="G41" s="192"/>
      <c r="H41" s="192"/>
      <c r="I41" s="192"/>
      <c r="J41" s="192"/>
      <c r="K41" s="192"/>
      <c r="L41" s="192"/>
      <c r="M41" s="192"/>
      <c r="N41" s="192"/>
      <c r="O41" s="192"/>
      <c r="P41" s="192"/>
      <c r="Q41" s="192"/>
    </row>
    <row r="42" spans="1:17" x14ac:dyDescent="0.25">
      <c r="A42" s="192"/>
      <c r="B42" s="192"/>
      <c r="C42" s="192"/>
      <c r="D42" s="192"/>
      <c r="E42" s="192"/>
      <c r="F42" s="192"/>
      <c r="G42" s="192"/>
      <c r="H42" s="192"/>
      <c r="I42" s="192"/>
      <c r="J42" s="192"/>
      <c r="K42" s="192"/>
      <c r="L42" s="192"/>
      <c r="M42" s="192"/>
      <c r="N42" s="192"/>
      <c r="O42" s="192"/>
      <c r="P42" s="192"/>
      <c r="Q42" s="192"/>
    </row>
    <row r="43" spans="1:17" x14ac:dyDescent="0.25">
      <c r="A43" s="192"/>
      <c r="B43" s="192"/>
      <c r="C43" s="192"/>
      <c r="D43" s="192"/>
      <c r="E43" s="192"/>
      <c r="F43" s="192"/>
      <c r="G43" s="192"/>
      <c r="H43" s="192"/>
      <c r="I43" s="192"/>
      <c r="J43" s="192"/>
      <c r="K43" s="192"/>
      <c r="L43" s="192"/>
      <c r="M43" s="192"/>
      <c r="N43" s="192"/>
      <c r="O43" s="192"/>
      <c r="P43" s="192"/>
      <c r="Q43" s="192"/>
    </row>
    <row r="44" spans="1:17" x14ac:dyDescent="0.25">
      <c r="A44" s="192"/>
      <c r="B44" s="192"/>
      <c r="C44" s="192"/>
      <c r="D44" s="192"/>
      <c r="E44" s="192"/>
      <c r="F44" s="192"/>
      <c r="G44" s="192"/>
      <c r="H44" s="192"/>
      <c r="I44" s="192"/>
      <c r="J44" s="192"/>
      <c r="K44" s="192"/>
      <c r="L44" s="192"/>
      <c r="M44" s="192"/>
      <c r="N44" s="192"/>
      <c r="O44" s="192"/>
      <c r="P44" s="192"/>
      <c r="Q44" s="192"/>
    </row>
    <row r="45" spans="1:17" x14ac:dyDescent="0.25">
      <c r="A45" s="192"/>
      <c r="B45" s="192"/>
      <c r="C45" s="192"/>
      <c r="D45" s="192"/>
      <c r="E45" s="192"/>
      <c r="F45" s="192"/>
      <c r="G45" s="192"/>
      <c r="H45" s="192"/>
      <c r="I45" s="192"/>
      <c r="J45" s="192"/>
      <c r="K45" s="192"/>
      <c r="L45" s="192"/>
      <c r="M45" s="192"/>
      <c r="N45" s="192"/>
      <c r="O45" s="192"/>
      <c r="P45" s="192"/>
      <c r="Q45" s="192"/>
    </row>
    <row r="46" spans="1:17" x14ac:dyDescent="0.25">
      <c r="A46" s="192"/>
      <c r="B46" s="192"/>
      <c r="C46" s="192"/>
      <c r="D46" s="192"/>
      <c r="E46" s="192"/>
      <c r="F46" s="192"/>
      <c r="G46" s="192"/>
      <c r="H46" s="192"/>
      <c r="I46" s="192"/>
      <c r="J46" s="192"/>
      <c r="K46" s="192"/>
      <c r="L46" s="192"/>
      <c r="M46" s="192"/>
      <c r="N46" s="192"/>
      <c r="O46" s="192"/>
      <c r="P46" s="192"/>
      <c r="Q46" s="192"/>
    </row>
    <row r="47" spans="1:17" x14ac:dyDescent="0.25">
      <c r="A47" s="192"/>
      <c r="B47" s="192"/>
      <c r="C47" s="192"/>
      <c r="D47" s="192"/>
      <c r="E47" s="192"/>
      <c r="F47" s="192"/>
      <c r="G47" s="192"/>
      <c r="H47" s="192"/>
      <c r="I47" s="192"/>
      <c r="J47" s="192"/>
      <c r="K47" s="192"/>
      <c r="L47" s="192"/>
      <c r="M47" s="192"/>
      <c r="N47" s="192"/>
      <c r="O47" s="192"/>
      <c r="P47" s="192"/>
      <c r="Q47" s="192"/>
    </row>
    <row r="48" spans="1:17" x14ac:dyDescent="0.25">
      <c r="A48" s="192"/>
      <c r="B48" s="192"/>
      <c r="C48" s="192"/>
      <c r="D48" s="192"/>
      <c r="E48" s="192"/>
      <c r="F48" s="192"/>
      <c r="G48" s="192"/>
      <c r="H48" s="192"/>
      <c r="I48" s="192"/>
      <c r="J48" s="192"/>
      <c r="K48" s="192"/>
      <c r="L48" s="192"/>
      <c r="M48" s="192"/>
      <c r="N48" s="192"/>
      <c r="O48" s="192"/>
      <c r="P48" s="192"/>
      <c r="Q48" s="192"/>
    </row>
    <row r="49" spans="1:17" x14ac:dyDescent="0.25">
      <c r="A49" s="192"/>
      <c r="B49" s="192"/>
      <c r="C49" s="192"/>
      <c r="D49" s="192"/>
      <c r="E49" s="192"/>
      <c r="F49" s="192"/>
      <c r="G49" s="192"/>
      <c r="H49" s="192"/>
      <c r="I49" s="192"/>
      <c r="J49" s="192"/>
      <c r="K49" s="192"/>
      <c r="L49" s="192"/>
      <c r="M49" s="192"/>
      <c r="N49" s="192"/>
      <c r="O49" s="192"/>
      <c r="P49" s="192"/>
      <c r="Q49" s="192"/>
    </row>
    <row r="50" spans="1:17" x14ac:dyDescent="0.25">
      <c r="A50" s="192"/>
      <c r="B50" s="192"/>
      <c r="C50" s="192"/>
      <c r="D50" s="192"/>
      <c r="E50" s="192"/>
      <c r="F50" s="192"/>
      <c r="G50" s="192"/>
      <c r="H50" s="192"/>
      <c r="I50" s="192"/>
      <c r="J50" s="192"/>
      <c r="K50" s="192"/>
      <c r="L50" s="192"/>
      <c r="M50" s="192"/>
      <c r="N50" s="192"/>
      <c r="O50" s="192"/>
      <c r="P50" s="192"/>
      <c r="Q50" s="192"/>
    </row>
    <row r="51" spans="1:17" x14ac:dyDescent="0.25">
      <c r="A51" s="192"/>
      <c r="B51" s="192"/>
      <c r="C51" s="192"/>
      <c r="D51" s="192"/>
      <c r="E51" s="192"/>
      <c r="F51" s="192"/>
      <c r="G51" s="192"/>
      <c r="H51" s="192"/>
      <c r="I51" s="192"/>
      <c r="J51" s="192"/>
      <c r="K51" s="192"/>
      <c r="L51" s="192"/>
      <c r="M51" s="192"/>
      <c r="N51" s="192"/>
      <c r="O51" s="192"/>
      <c r="P51" s="192"/>
      <c r="Q51" s="192"/>
    </row>
    <row r="52" spans="1:17" x14ac:dyDescent="0.25">
      <c r="A52" s="192"/>
      <c r="B52" s="192"/>
      <c r="C52" s="192"/>
      <c r="D52" s="192"/>
      <c r="E52" s="192"/>
      <c r="F52" s="192"/>
      <c r="G52" s="192"/>
      <c r="H52" s="192"/>
      <c r="I52" s="192"/>
      <c r="J52" s="192"/>
      <c r="K52" s="192"/>
      <c r="L52" s="192"/>
      <c r="M52" s="192"/>
      <c r="N52" s="192"/>
      <c r="O52" s="192"/>
      <c r="P52" s="192"/>
      <c r="Q52" s="192"/>
    </row>
    <row r="53" spans="1:17" x14ac:dyDescent="0.25">
      <c r="A53" s="192"/>
      <c r="B53" s="192"/>
      <c r="C53" s="192"/>
      <c r="D53" s="192"/>
      <c r="E53" s="192"/>
      <c r="F53" s="192"/>
      <c r="G53" s="192"/>
      <c r="H53" s="192"/>
      <c r="I53" s="192"/>
      <c r="J53" s="192"/>
      <c r="K53" s="192"/>
      <c r="L53" s="192"/>
      <c r="M53" s="192"/>
      <c r="N53" s="192"/>
      <c r="O53" s="192"/>
      <c r="P53" s="192"/>
      <c r="Q53" s="192"/>
    </row>
    <row r="54" spans="1:17" x14ac:dyDescent="0.25">
      <c r="A54" s="192"/>
      <c r="B54" s="192"/>
      <c r="C54" s="192"/>
      <c r="D54" s="192"/>
      <c r="E54" s="192"/>
      <c r="F54" s="192"/>
      <c r="G54" s="192"/>
      <c r="H54" s="192"/>
      <c r="I54" s="192"/>
      <c r="J54" s="192"/>
      <c r="K54" s="192"/>
      <c r="L54" s="192"/>
      <c r="M54" s="192"/>
      <c r="N54" s="192"/>
      <c r="O54" s="192"/>
      <c r="P54" s="192"/>
      <c r="Q54" s="192"/>
    </row>
    <row r="55" spans="1:17" x14ac:dyDescent="0.25">
      <c r="A55" s="192"/>
      <c r="B55" s="192"/>
      <c r="C55" s="192"/>
      <c r="D55" s="192"/>
      <c r="E55" s="192"/>
      <c r="F55" s="192"/>
      <c r="G55" s="192"/>
      <c r="H55" s="192"/>
      <c r="I55" s="192"/>
      <c r="J55" s="192"/>
      <c r="K55" s="192"/>
      <c r="L55" s="192"/>
      <c r="M55" s="192"/>
      <c r="N55" s="192"/>
      <c r="O55" s="192"/>
      <c r="P55" s="192"/>
      <c r="Q55" s="192"/>
    </row>
    <row r="56" spans="1:17" x14ac:dyDescent="0.25">
      <c r="A56" s="192"/>
      <c r="B56" s="192"/>
      <c r="C56" s="192"/>
      <c r="D56" s="192"/>
      <c r="E56" s="192"/>
      <c r="F56" s="192"/>
      <c r="G56" s="192"/>
      <c r="H56" s="192"/>
      <c r="I56" s="192"/>
      <c r="J56" s="192"/>
      <c r="K56" s="192"/>
      <c r="L56" s="192"/>
      <c r="M56" s="192"/>
      <c r="N56" s="192"/>
      <c r="O56" s="192"/>
      <c r="P56" s="192"/>
      <c r="Q56" s="192"/>
    </row>
    <row r="57" spans="1:17" x14ac:dyDescent="0.25">
      <c r="A57" s="192"/>
      <c r="B57" s="192"/>
      <c r="C57" s="192"/>
      <c r="D57" s="192"/>
      <c r="E57" s="192"/>
      <c r="F57" s="192"/>
      <c r="G57" s="192"/>
      <c r="H57" s="192"/>
      <c r="I57" s="192"/>
      <c r="J57" s="192"/>
      <c r="K57" s="192"/>
      <c r="L57" s="192"/>
      <c r="M57" s="192"/>
      <c r="N57" s="192"/>
      <c r="O57" s="192"/>
      <c r="P57" s="192"/>
      <c r="Q57" s="192"/>
    </row>
    <row r="58" spans="1:17" x14ac:dyDescent="0.25">
      <c r="A58" s="192"/>
      <c r="B58" s="192"/>
      <c r="C58" s="192"/>
      <c r="D58" s="192"/>
      <c r="E58" s="192"/>
      <c r="F58" s="192"/>
      <c r="G58" s="192"/>
      <c r="H58" s="192"/>
      <c r="I58" s="192"/>
      <c r="J58" s="192"/>
      <c r="K58" s="192"/>
      <c r="L58" s="192"/>
      <c r="M58" s="192"/>
      <c r="N58" s="192"/>
      <c r="O58" s="192"/>
      <c r="P58" s="192"/>
      <c r="Q58" s="192"/>
    </row>
    <row r="59" spans="1:17" x14ac:dyDescent="0.25">
      <c r="A59" s="192"/>
      <c r="B59" s="192"/>
      <c r="C59" s="192"/>
      <c r="D59" s="192"/>
      <c r="E59" s="192"/>
      <c r="F59" s="192"/>
      <c r="G59" s="192"/>
      <c r="H59" s="192"/>
      <c r="I59" s="192"/>
      <c r="J59" s="192"/>
      <c r="K59" s="192"/>
      <c r="L59" s="192"/>
      <c r="M59" s="192"/>
      <c r="N59" s="192"/>
      <c r="O59" s="192"/>
      <c r="P59" s="192"/>
      <c r="Q59" s="192"/>
    </row>
    <row r="60" spans="1:17" x14ac:dyDescent="0.25">
      <c r="A60" s="192"/>
      <c r="B60" s="192"/>
      <c r="C60" s="192"/>
      <c r="D60" s="192"/>
      <c r="E60" s="192"/>
      <c r="F60" s="192"/>
      <c r="G60" s="192"/>
      <c r="H60" s="192"/>
      <c r="I60" s="192"/>
      <c r="J60" s="192"/>
      <c r="K60" s="192"/>
      <c r="L60" s="192"/>
      <c r="M60" s="192"/>
      <c r="N60" s="192"/>
      <c r="O60" s="192"/>
      <c r="P60" s="192"/>
      <c r="Q60" s="192"/>
    </row>
    <row r="61" spans="1:17" x14ac:dyDescent="0.25">
      <c r="A61" s="192"/>
      <c r="B61" s="192"/>
      <c r="C61" s="192"/>
      <c r="D61" s="192"/>
      <c r="E61" s="192"/>
      <c r="F61" s="192"/>
      <c r="G61" s="192"/>
      <c r="H61" s="192"/>
      <c r="I61" s="192"/>
      <c r="J61" s="192"/>
      <c r="K61" s="192"/>
      <c r="L61" s="192"/>
      <c r="M61" s="192"/>
      <c r="N61" s="192"/>
      <c r="O61" s="192"/>
      <c r="P61" s="192"/>
      <c r="Q61" s="192"/>
    </row>
    <row r="62" spans="1:17" x14ac:dyDescent="0.25">
      <c r="A62" s="192"/>
      <c r="B62" s="192"/>
      <c r="C62" s="192"/>
      <c r="D62" s="192"/>
      <c r="E62" s="192"/>
      <c r="F62" s="192"/>
      <c r="G62" s="192"/>
      <c r="H62" s="192"/>
      <c r="I62" s="192"/>
      <c r="J62" s="192"/>
      <c r="K62" s="192"/>
      <c r="L62" s="192"/>
      <c r="M62" s="192"/>
      <c r="N62" s="192"/>
      <c r="O62" s="192"/>
      <c r="P62" s="192"/>
      <c r="Q62" s="192"/>
    </row>
    <row r="63" spans="1:17" x14ac:dyDescent="0.25">
      <c r="A63" s="192"/>
      <c r="B63" s="192"/>
      <c r="C63" s="192"/>
      <c r="D63" s="192"/>
      <c r="E63" s="192"/>
      <c r="F63" s="192"/>
      <c r="G63" s="192"/>
      <c r="H63" s="192"/>
      <c r="I63" s="192"/>
      <c r="J63" s="192"/>
      <c r="K63" s="192"/>
      <c r="L63" s="192"/>
      <c r="M63" s="192"/>
      <c r="N63" s="192"/>
      <c r="O63" s="192"/>
      <c r="P63" s="192"/>
      <c r="Q63" s="192"/>
    </row>
    <row r="64" spans="1:17" x14ac:dyDescent="0.25">
      <c r="A64" s="192"/>
      <c r="B64" s="192"/>
      <c r="C64" s="192"/>
      <c r="D64" s="192"/>
      <c r="E64" s="192"/>
      <c r="F64" s="192"/>
      <c r="G64" s="192"/>
      <c r="H64" s="192"/>
      <c r="I64" s="192"/>
      <c r="J64" s="192"/>
      <c r="K64" s="192"/>
      <c r="L64" s="192"/>
      <c r="M64" s="192"/>
      <c r="N64" s="192"/>
      <c r="O64" s="192"/>
      <c r="P64" s="192"/>
      <c r="Q64" s="192"/>
    </row>
    <row r="65" spans="1:17" x14ac:dyDescent="0.25">
      <c r="A65" s="192"/>
      <c r="B65" s="192"/>
      <c r="C65" s="192"/>
      <c r="D65" s="192"/>
      <c r="E65" s="192"/>
      <c r="F65" s="192"/>
      <c r="G65" s="192"/>
      <c r="H65" s="192"/>
      <c r="I65" s="192"/>
      <c r="J65" s="192"/>
      <c r="K65" s="192"/>
      <c r="L65" s="192"/>
      <c r="M65" s="192"/>
      <c r="N65" s="192"/>
      <c r="O65" s="192"/>
      <c r="P65" s="192"/>
      <c r="Q65" s="192"/>
    </row>
    <row r="66" spans="1:17" x14ac:dyDescent="0.25">
      <c r="A66" s="192"/>
      <c r="B66" s="192"/>
      <c r="C66" s="192"/>
      <c r="D66" s="192"/>
      <c r="E66" s="192"/>
      <c r="F66" s="192"/>
      <c r="G66" s="192"/>
      <c r="H66" s="192"/>
      <c r="I66" s="192"/>
      <c r="J66" s="192"/>
      <c r="K66" s="192"/>
      <c r="L66" s="192"/>
      <c r="M66" s="192"/>
      <c r="N66" s="192"/>
      <c r="O66" s="192"/>
      <c r="P66" s="192"/>
      <c r="Q66" s="192"/>
    </row>
    <row r="67" spans="1:17" x14ac:dyDescent="0.25">
      <c r="A67" s="192"/>
      <c r="B67" s="192"/>
      <c r="C67" s="192"/>
      <c r="D67" s="192"/>
      <c r="E67" s="192"/>
      <c r="F67" s="192"/>
      <c r="G67" s="192"/>
      <c r="H67" s="192"/>
      <c r="I67" s="192"/>
      <c r="J67" s="192"/>
      <c r="K67" s="192"/>
      <c r="L67" s="192"/>
      <c r="M67" s="192"/>
      <c r="N67" s="192"/>
      <c r="O67" s="192"/>
      <c r="P67" s="192"/>
      <c r="Q67" s="192"/>
    </row>
  </sheetData>
  <mergeCells count="1">
    <mergeCell ref="A1:Q67"/>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P110"/>
  <sheetViews>
    <sheetView tabSelected="1" topLeftCell="A66" workbookViewId="0">
      <selection activeCell="A103" sqref="A103:K106"/>
    </sheetView>
  </sheetViews>
  <sheetFormatPr defaultRowHeight="15" x14ac:dyDescent="0.25"/>
  <cols>
    <col min="2" max="2" width="9.85546875" customWidth="1"/>
    <col min="3" max="3" width="22.140625" customWidth="1"/>
    <col min="5" max="5" width="5.5703125" customWidth="1"/>
    <col min="8" max="8" width="12.7109375" customWidth="1"/>
    <col min="9" max="9" width="6.42578125" customWidth="1"/>
    <col min="10" max="10" width="8.28515625" customWidth="1"/>
    <col min="11" max="11" width="14.42578125" customWidth="1"/>
    <col min="12" max="12" width="14.85546875" customWidth="1"/>
    <col min="13" max="13" width="6.85546875" customWidth="1"/>
    <col min="14" max="34" width="9.140625" hidden="1" customWidth="1"/>
    <col min="35" max="35" width="3.140625" hidden="1" customWidth="1"/>
    <col min="36" max="36" width="9.140625" hidden="1" customWidth="1"/>
    <col min="37" max="56" width="0" hidden="1" customWidth="1"/>
  </cols>
  <sheetData>
    <row r="1" spans="1:13" ht="60" customHeight="1" x14ac:dyDescent="0.25">
      <c r="A1" s="198" t="s">
        <v>607</v>
      </c>
      <c r="B1" s="198"/>
      <c r="C1" s="198"/>
      <c r="D1" s="198"/>
      <c r="E1" s="198"/>
      <c r="F1" s="198"/>
      <c r="G1" s="198"/>
      <c r="H1" s="198"/>
      <c r="I1" s="198"/>
      <c r="J1" s="198"/>
      <c r="K1" s="198"/>
      <c r="L1" s="135"/>
      <c r="M1" s="135"/>
    </row>
    <row r="2" spans="1:13" ht="45" customHeight="1" x14ac:dyDescent="0.25">
      <c r="A2" s="195" t="s">
        <v>447</v>
      </c>
      <c r="B2" s="195"/>
      <c r="C2" s="195"/>
      <c r="D2" s="195"/>
      <c r="E2" s="195"/>
      <c r="F2" s="195"/>
      <c r="G2" s="195"/>
      <c r="H2" s="195"/>
      <c r="I2" s="195"/>
      <c r="J2" s="195"/>
      <c r="K2" s="195"/>
      <c r="L2" s="140"/>
      <c r="M2" s="140"/>
    </row>
    <row r="3" spans="1:13" ht="30" customHeight="1" x14ac:dyDescent="0.25">
      <c r="A3" s="196" t="s">
        <v>697</v>
      </c>
      <c r="B3" s="196"/>
      <c r="C3" s="196"/>
      <c r="D3" s="196"/>
      <c r="E3" s="137"/>
      <c r="F3" s="199">
        <v>0.96</v>
      </c>
      <c r="G3" s="199"/>
      <c r="H3" s="199"/>
      <c r="I3" s="199"/>
      <c r="J3" s="199"/>
      <c r="K3" s="199"/>
      <c r="L3" s="139"/>
      <c r="M3" s="139"/>
    </row>
    <row r="4" spans="1:13" ht="15" customHeight="1" x14ac:dyDescent="0.25">
      <c r="A4" s="200" t="s">
        <v>9</v>
      </c>
      <c r="B4" s="200"/>
      <c r="C4" s="200"/>
      <c r="D4" s="201" t="s">
        <v>608</v>
      </c>
      <c r="E4" s="201"/>
      <c r="F4" s="202">
        <v>0.9</v>
      </c>
      <c r="G4" s="203"/>
      <c r="H4" s="203"/>
      <c r="I4" s="203"/>
      <c r="J4" s="57"/>
      <c r="K4" s="204"/>
      <c r="L4" s="200"/>
      <c r="M4" s="200"/>
    </row>
    <row r="5" spans="1:13" x14ac:dyDescent="0.25">
      <c r="A5" s="200"/>
      <c r="B5" s="200"/>
      <c r="C5" s="200"/>
      <c r="D5" s="201" t="s">
        <v>609</v>
      </c>
      <c r="E5" s="201"/>
      <c r="F5" s="202">
        <v>0.9</v>
      </c>
      <c r="G5" s="203"/>
      <c r="H5" s="203"/>
      <c r="I5" s="203"/>
      <c r="J5" s="57"/>
      <c r="K5" s="204"/>
      <c r="L5" s="200"/>
      <c r="M5" s="200"/>
    </row>
    <row r="6" spans="1:13" x14ac:dyDescent="0.25">
      <c r="A6" s="141"/>
      <c r="B6" s="141"/>
      <c r="C6" s="141"/>
      <c r="D6" s="142"/>
      <c r="E6" s="142"/>
      <c r="F6" s="143"/>
      <c r="G6" s="143"/>
      <c r="H6" s="143"/>
      <c r="I6" s="143"/>
      <c r="J6" s="57"/>
      <c r="K6" s="144"/>
      <c r="L6" s="141"/>
      <c r="M6" s="141"/>
    </row>
    <row r="7" spans="1:13" hidden="1" x14ac:dyDescent="0.25">
      <c r="A7" s="205" t="s">
        <v>610</v>
      </c>
      <c r="B7" s="206"/>
      <c r="C7" s="206"/>
      <c r="D7" s="206"/>
      <c r="E7" s="206"/>
      <c r="F7" s="206"/>
      <c r="G7" s="206"/>
      <c r="H7" s="206"/>
      <c r="I7" s="206"/>
      <c r="J7" s="206"/>
      <c r="K7" s="206"/>
      <c r="L7" s="206"/>
      <c r="M7" s="206"/>
    </row>
    <row r="8" spans="1:13" ht="15" hidden="1" customHeight="1" x14ac:dyDescent="0.25">
      <c r="A8" s="207" t="s">
        <v>611</v>
      </c>
      <c r="B8" s="208"/>
      <c r="C8" s="208"/>
      <c r="D8" s="208"/>
      <c r="E8" s="208"/>
      <c r="F8" s="208"/>
      <c r="G8" s="208"/>
      <c r="H8" s="208"/>
      <c r="I8" s="208"/>
      <c r="J8" s="208"/>
      <c r="K8" s="208"/>
      <c r="L8" s="208"/>
      <c r="M8" s="208"/>
    </row>
    <row r="9" spans="1:13" hidden="1" x14ac:dyDescent="0.25">
      <c r="A9" s="207"/>
      <c r="B9" s="208"/>
      <c r="C9" s="208"/>
      <c r="D9" s="208"/>
      <c r="E9" s="208"/>
      <c r="F9" s="208"/>
      <c r="G9" s="208"/>
      <c r="H9" s="208"/>
      <c r="I9" s="208"/>
      <c r="J9" s="208"/>
      <c r="K9" s="208"/>
      <c r="L9" s="208"/>
      <c r="M9" s="208"/>
    </row>
    <row r="10" spans="1:13" hidden="1" x14ac:dyDescent="0.25">
      <c r="A10" s="207"/>
      <c r="B10" s="208"/>
      <c r="C10" s="208"/>
      <c r="D10" s="208"/>
      <c r="E10" s="208"/>
      <c r="F10" s="208"/>
      <c r="G10" s="208"/>
      <c r="H10" s="208"/>
      <c r="I10" s="208"/>
      <c r="J10" s="208"/>
      <c r="K10" s="208"/>
      <c r="L10" s="208"/>
      <c r="M10" s="208"/>
    </row>
    <row r="11" spans="1:13" ht="15" customHeight="1" x14ac:dyDescent="0.25">
      <c r="A11" s="209" t="s">
        <v>612</v>
      </c>
      <c r="B11" s="200"/>
      <c r="C11" s="200"/>
      <c r="D11" s="201" t="s">
        <v>608</v>
      </c>
      <c r="E11" s="201"/>
      <c r="F11" s="202">
        <v>0.56999999999999995</v>
      </c>
      <c r="G11" s="203"/>
      <c r="H11" s="203"/>
      <c r="I11" s="203"/>
      <c r="J11" s="57"/>
      <c r="K11" s="210" t="s">
        <v>613</v>
      </c>
      <c r="L11" s="200"/>
      <c r="M11" s="200"/>
    </row>
    <row r="12" spans="1:13" x14ac:dyDescent="0.25">
      <c r="A12" s="200"/>
      <c r="B12" s="200"/>
      <c r="C12" s="200"/>
      <c r="D12" s="201" t="s">
        <v>609</v>
      </c>
      <c r="E12" s="201"/>
      <c r="F12" s="202">
        <v>0.53</v>
      </c>
      <c r="G12" s="203"/>
      <c r="H12" s="203"/>
      <c r="I12" s="203"/>
      <c r="J12" s="57"/>
      <c r="K12" s="211"/>
      <c r="L12" s="200"/>
      <c r="M12" s="200"/>
    </row>
    <row r="13" spans="1:13" x14ac:dyDescent="0.25">
      <c r="A13" s="141"/>
      <c r="B13" s="141"/>
      <c r="C13" s="141"/>
      <c r="D13" s="142"/>
      <c r="E13" s="142"/>
      <c r="F13" s="148"/>
      <c r="G13" s="143"/>
      <c r="H13" s="143"/>
      <c r="I13" s="143"/>
      <c r="J13" s="57"/>
      <c r="K13" s="144"/>
      <c r="L13" s="141"/>
      <c r="M13" s="141"/>
    </row>
    <row r="14" spans="1:13" hidden="1" x14ac:dyDescent="0.25">
      <c r="A14" s="205" t="s">
        <v>614</v>
      </c>
      <c r="B14" s="206"/>
      <c r="C14" s="206"/>
      <c r="D14" s="206"/>
      <c r="E14" s="206"/>
      <c r="F14" s="206"/>
      <c r="G14" s="206"/>
      <c r="H14" s="206"/>
      <c r="I14" s="206"/>
      <c r="J14" s="206"/>
      <c r="K14" s="206"/>
      <c r="L14" s="206"/>
      <c r="M14" s="206"/>
    </row>
    <row r="15" spans="1:13" ht="15" hidden="1" customHeight="1" x14ac:dyDescent="0.25">
      <c r="A15" s="207" t="s">
        <v>615</v>
      </c>
      <c r="B15" s="208"/>
      <c r="C15" s="208"/>
      <c r="D15" s="208"/>
      <c r="E15" s="208"/>
      <c r="F15" s="208"/>
      <c r="G15" s="208"/>
      <c r="H15" s="208"/>
      <c r="I15" s="208"/>
      <c r="J15" s="208"/>
      <c r="K15" s="208"/>
      <c r="L15" s="208"/>
      <c r="M15" s="208"/>
    </row>
    <row r="16" spans="1:13" hidden="1" x14ac:dyDescent="0.25">
      <c r="A16" s="207"/>
      <c r="B16" s="208"/>
      <c r="C16" s="208"/>
      <c r="D16" s="208"/>
      <c r="E16" s="208"/>
      <c r="F16" s="208"/>
      <c r="G16" s="208"/>
      <c r="H16" s="208"/>
      <c r="I16" s="208"/>
      <c r="J16" s="208"/>
      <c r="K16" s="208"/>
      <c r="L16" s="208"/>
      <c r="M16" s="208"/>
    </row>
    <row r="17" spans="1:13" x14ac:dyDescent="0.25">
      <c r="A17" s="209" t="s">
        <v>616</v>
      </c>
      <c r="B17" s="200"/>
      <c r="C17" s="200"/>
      <c r="D17" s="201" t="s">
        <v>608</v>
      </c>
      <c r="E17" s="201"/>
      <c r="F17" s="202">
        <v>0.78</v>
      </c>
      <c r="G17" s="203"/>
      <c r="H17" s="203"/>
      <c r="I17" s="203"/>
      <c r="J17" s="57"/>
      <c r="K17" s="204"/>
      <c r="L17" s="200"/>
      <c r="M17" s="200"/>
    </row>
    <row r="18" spans="1:13" x14ac:dyDescent="0.25">
      <c r="A18" s="200"/>
      <c r="B18" s="200"/>
      <c r="C18" s="200"/>
      <c r="D18" s="201" t="s">
        <v>609</v>
      </c>
      <c r="E18" s="201"/>
      <c r="F18" s="202">
        <v>0.78</v>
      </c>
      <c r="G18" s="203"/>
      <c r="H18" s="203"/>
      <c r="I18" s="203"/>
      <c r="J18" s="57"/>
      <c r="K18" s="204"/>
      <c r="L18" s="200"/>
      <c r="M18" s="200"/>
    </row>
    <row r="19" spans="1:13" x14ac:dyDescent="0.25">
      <c r="A19" s="141"/>
      <c r="B19" s="141"/>
      <c r="C19" s="141"/>
      <c r="D19" s="142"/>
      <c r="E19" s="142"/>
      <c r="F19" s="148"/>
      <c r="G19" s="143"/>
      <c r="H19" s="143"/>
      <c r="I19" s="143"/>
      <c r="J19" s="57"/>
      <c r="K19" s="144"/>
      <c r="L19" s="141"/>
      <c r="M19" s="141"/>
    </row>
    <row r="20" spans="1:13" hidden="1" x14ac:dyDescent="0.25">
      <c r="A20" s="205" t="s">
        <v>617</v>
      </c>
      <c r="B20" s="206"/>
      <c r="C20" s="206"/>
      <c r="D20" s="206"/>
      <c r="E20" s="206"/>
      <c r="F20" s="206"/>
      <c r="G20" s="206"/>
      <c r="H20" s="206"/>
      <c r="I20" s="206"/>
      <c r="J20" s="206"/>
      <c r="K20" s="206"/>
      <c r="L20" s="206"/>
      <c r="M20" s="206"/>
    </row>
    <row r="21" spans="1:13" ht="30" hidden="1" customHeight="1" x14ac:dyDescent="0.25">
      <c r="A21" s="207" t="s">
        <v>618</v>
      </c>
      <c r="B21" s="208"/>
      <c r="C21" s="208"/>
      <c r="D21" s="208"/>
      <c r="E21" s="208"/>
      <c r="F21" s="208"/>
      <c r="G21" s="208"/>
      <c r="H21" s="208"/>
      <c r="I21" s="208"/>
      <c r="J21" s="208"/>
      <c r="K21" s="208"/>
      <c r="L21" s="208"/>
      <c r="M21" s="208"/>
    </row>
    <row r="22" spans="1:13" x14ac:dyDescent="0.25">
      <c r="A22" s="200" t="s">
        <v>318</v>
      </c>
      <c r="B22" s="200"/>
      <c r="C22" s="200"/>
      <c r="D22" s="201" t="s">
        <v>608</v>
      </c>
      <c r="E22" s="201"/>
      <c r="F22" s="212">
        <v>1065</v>
      </c>
      <c r="G22" s="212"/>
      <c r="H22" s="212"/>
      <c r="I22" s="212"/>
      <c r="J22" s="57"/>
      <c r="K22" s="204"/>
      <c r="L22" s="200"/>
      <c r="M22" s="200"/>
    </row>
    <row r="23" spans="1:13" x14ac:dyDescent="0.25">
      <c r="A23" s="200"/>
      <c r="B23" s="200"/>
      <c r="C23" s="200"/>
      <c r="D23" s="201" t="s">
        <v>609</v>
      </c>
      <c r="E23" s="201"/>
      <c r="F23" s="212">
        <v>1159</v>
      </c>
      <c r="G23" s="212"/>
      <c r="H23" s="212"/>
      <c r="I23" s="212"/>
      <c r="J23" s="57"/>
      <c r="K23" s="204"/>
      <c r="L23" s="200"/>
      <c r="M23" s="200"/>
    </row>
    <row r="24" spans="1:13" x14ac:dyDescent="0.25">
      <c r="A24" s="141"/>
      <c r="B24" s="141"/>
      <c r="C24" s="141"/>
      <c r="D24" s="142"/>
      <c r="E24" s="142"/>
      <c r="F24" s="149"/>
      <c r="G24" s="149"/>
      <c r="H24" s="149"/>
      <c r="I24" s="149"/>
      <c r="J24" s="57"/>
      <c r="K24" s="144"/>
      <c r="L24" s="141"/>
      <c r="M24" s="141"/>
    </row>
    <row r="25" spans="1:13" x14ac:dyDescent="0.25">
      <c r="A25" s="200" t="s">
        <v>317</v>
      </c>
      <c r="B25" s="200"/>
      <c r="C25" s="200"/>
      <c r="D25" s="201" t="s">
        <v>608</v>
      </c>
      <c r="E25" s="201"/>
      <c r="F25" s="212">
        <v>578</v>
      </c>
      <c r="G25" s="212"/>
      <c r="H25" s="212"/>
      <c r="I25" s="212"/>
      <c r="J25" s="57"/>
      <c r="K25" s="210" t="s">
        <v>619</v>
      </c>
      <c r="L25" s="141"/>
      <c r="M25" s="141"/>
    </row>
    <row r="26" spans="1:13" x14ac:dyDescent="0.25">
      <c r="A26" s="200"/>
      <c r="B26" s="200"/>
      <c r="C26" s="200"/>
      <c r="D26" s="201" t="s">
        <v>609</v>
      </c>
      <c r="E26" s="201"/>
      <c r="F26" s="212">
        <v>532</v>
      </c>
      <c r="G26" s="212"/>
      <c r="H26" s="212"/>
      <c r="I26" s="212"/>
      <c r="J26" s="57"/>
      <c r="K26" s="211"/>
      <c r="L26" s="141"/>
      <c r="M26" s="141"/>
    </row>
    <row r="27" spans="1:13" s="151" customFormat="1" ht="30.75" hidden="1" customHeight="1" x14ac:dyDescent="0.25">
      <c r="A27" s="213" t="s">
        <v>620</v>
      </c>
      <c r="B27" s="213"/>
      <c r="C27" s="213"/>
      <c r="D27" s="201" t="s">
        <v>608</v>
      </c>
      <c r="E27" s="201"/>
      <c r="F27" s="214" t="s">
        <v>621</v>
      </c>
      <c r="G27" s="214"/>
      <c r="H27" s="214"/>
      <c r="I27" s="214"/>
      <c r="J27" s="150"/>
      <c r="K27" s="215"/>
      <c r="L27" s="150"/>
      <c r="M27" s="141"/>
    </row>
    <row r="28" spans="1:13" ht="30" hidden="1" customHeight="1" x14ac:dyDescent="0.25">
      <c r="A28" s="213"/>
      <c r="B28" s="213"/>
      <c r="C28" s="213"/>
      <c r="D28" s="201" t="s">
        <v>609</v>
      </c>
      <c r="E28" s="201"/>
      <c r="F28" s="214" t="s">
        <v>622</v>
      </c>
      <c r="G28" s="214"/>
      <c r="H28" s="214"/>
      <c r="I28" s="214"/>
      <c r="J28" s="57"/>
      <c r="K28" s="215"/>
      <c r="L28" s="141"/>
      <c r="M28" s="141"/>
    </row>
    <row r="29" spans="1:13" x14ac:dyDescent="0.25">
      <c r="A29" s="152"/>
      <c r="B29" s="152"/>
      <c r="C29" s="152"/>
      <c r="D29" s="142"/>
      <c r="E29" s="142"/>
      <c r="F29" s="149"/>
      <c r="G29" s="149"/>
      <c r="H29" s="149"/>
      <c r="I29" s="149"/>
      <c r="J29" s="57"/>
      <c r="K29" s="144"/>
      <c r="L29" s="141"/>
      <c r="M29" s="141"/>
    </row>
    <row r="30" spans="1:13" s="151" customFormat="1" hidden="1" x14ac:dyDescent="0.25">
      <c r="A30" s="216" t="s">
        <v>623</v>
      </c>
      <c r="B30" s="217"/>
      <c r="C30" s="217"/>
      <c r="D30" s="217"/>
      <c r="E30" s="217"/>
      <c r="F30" s="217"/>
      <c r="G30" s="217"/>
      <c r="H30" s="217"/>
      <c r="I30" s="217"/>
      <c r="J30" s="217"/>
      <c r="K30" s="217"/>
      <c r="L30" s="217"/>
      <c r="M30" s="217"/>
    </row>
    <row r="31" spans="1:13" ht="15" hidden="1" customHeight="1" x14ac:dyDescent="0.25">
      <c r="A31" s="207" t="s">
        <v>624</v>
      </c>
      <c r="B31" s="208"/>
      <c r="C31" s="208"/>
      <c r="D31" s="208"/>
      <c r="E31" s="208"/>
      <c r="F31" s="208"/>
      <c r="G31" s="208"/>
      <c r="H31" s="208"/>
      <c r="I31" s="208"/>
      <c r="J31" s="208"/>
      <c r="K31" s="208"/>
      <c r="L31" s="208"/>
      <c r="M31" s="208"/>
    </row>
    <row r="32" spans="1:13" x14ac:dyDescent="0.25">
      <c r="A32" s="213" t="s">
        <v>602</v>
      </c>
      <c r="B32" s="213"/>
      <c r="C32" s="213"/>
      <c r="D32" s="201" t="s">
        <v>608</v>
      </c>
      <c r="E32" s="201"/>
      <c r="F32" s="212">
        <v>466</v>
      </c>
      <c r="G32" s="212"/>
      <c r="H32" s="212"/>
      <c r="I32" s="212"/>
      <c r="J32" s="57"/>
      <c r="K32" s="204"/>
      <c r="L32" s="200"/>
      <c r="M32" s="200"/>
    </row>
    <row r="33" spans="1:13" x14ac:dyDescent="0.25">
      <c r="A33" s="213"/>
      <c r="B33" s="213"/>
      <c r="C33" s="213"/>
      <c r="D33" s="201" t="s">
        <v>609</v>
      </c>
      <c r="E33" s="201"/>
      <c r="F33" s="212">
        <v>534</v>
      </c>
      <c r="G33" s="212"/>
      <c r="H33" s="212"/>
      <c r="I33" s="212"/>
      <c r="J33" s="57"/>
      <c r="K33" s="204"/>
      <c r="L33" s="200"/>
      <c r="M33" s="200"/>
    </row>
    <row r="34" spans="1:13" x14ac:dyDescent="0.25">
      <c r="A34" s="141"/>
      <c r="B34" s="141"/>
      <c r="C34" s="141"/>
      <c r="D34" s="142"/>
      <c r="E34" s="142"/>
      <c r="F34" s="149"/>
      <c r="G34" s="149"/>
      <c r="H34" s="149"/>
      <c r="I34" s="149"/>
      <c r="J34" s="57"/>
      <c r="K34" s="144"/>
      <c r="L34" s="141"/>
      <c r="M34" s="141"/>
    </row>
    <row r="35" spans="1:13" hidden="1" x14ac:dyDescent="0.25">
      <c r="A35" s="205" t="s">
        <v>625</v>
      </c>
      <c r="B35" s="206"/>
      <c r="C35" s="206"/>
      <c r="D35" s="206"/>
      <c r="E35" s="206"/>
      <c r="F35" s="206"/>
      <c r="G35" s="206"/>
      <c r="H35" s="206"/>
      <c r="I35" s="206"/>
      <c r="J35" s="206"/>
      <c r="K35" s="206"/>
      <c r="L35" s="206"/>
      <c r="M35" s="206"/>
    </row>
    <row r="36" spans="1:13" ht="75" hidden="1" customHeight="1" x14ac:dyDescent="0.25">
      <c r="A36" s="207" t="s">
        <v>626</v>
      </c>
      <c r="B36" s="208"/>
      <c r="C36" s="208"/>
      <c r="D36" s="208"/>
      <c r="E36" s="208"/>
      <c r="F36" s="208"/>
      <c r="G36" s="208"/>
      <c r="H36" s="208"/>
      <c r="I36" s="208"/>
      <c r="J36" s="208"/>
      <c r="K36" s="208"/>
      <c r="L36" s="208"/>
      <c r="M36" s="208"/>
    </row>
    <row r="37" spans="1:13" x14ac:dyDescent="0.25">
      <c r="A37" s="209" t="s">
        <v>13</v>
      </c>
      <c r="B37" s="209"/>
      <c r="C37" s="209"/>
      <c r="D37" s="201" t="s">
        <v>608</v>
      </c>
      <c r="E37" s="201"/>
      <c r="F37" s="212">
        <v>1312</v>
      </c>
      <c r="G37" s="212"/>
      <c r="H37" s="212"/>
      <c r="I37" s="212"/>
      <c r="J37" s="57"/>
      <c r="K37" s="204"/>
      <c r="L37" s="200"/>
      <c r="M37" s="200"/>
    </row>
    <row r="38" spans="1:13" x14ac:dyDescent="0.25">
      <c r="A38" s="209"/>
      <c r="B38" s="209"/>
      <c r="C38" s="209"/>
      <c r="D38" s="201" t="s">
        <v>609</v>
      </c>
      <c r="E38" s="201"/>
      <c r="F38" s="212">
        <v>1511</v>
      </c>
      <c r="G38" s="212"/>
      <c r="H38" s="212"/>
      <c r="I38" s="212"/>
      <c r="J38" s="57"/>
      <c r="K38" s="204"/>
      <c r="L38" s="200"/>
      <c r="M38" s="200"/>
    </row>
    <row r="39" spans="1:13" x14ac:dyDescent="0.25">
      <c r="A39" s="152"/>
      <c r="B39" s="152"/>
      <c r="C39" s="152"/>
      <c r="D39" s="142"/>
      <c r="E39" s="142"/>
      <c r="F39" s="148"/>
      <c r="G39" s="148"/>
      <c r="H39" s="148"/>
      <c r="I39" s="148"/>
      <c r="J39" s="57"/>
      <c r="K39" s="144"/>
      <c r="L39" s="141"/>
      <c r="M39" s="141"/>
    </row>
    <row r="40" spans="1:13" hidden="1" x14ac:dyDescent="0.25">
      <c r="A40" s="205" t="s">
        <v>627</v>
      </c>
      <c r="B40" s="206"/>
      <c r="C40" s="206"/>
      <c r="D40" s="206"/>
      <c r="E40" s="206"/>
      <c r="F40" s="206"/>
      <c r="G40" s="206"/>
      <c r="H40" s="206"/>
      <c r="I40" s="206"/>
      <c r="J40" s="206"/>
      <c r="K40" s="206"/>
      <c r="L40" s="206"/>
      <c r="M40" s="206"/>
    </row>
    <row r="41" spans="1:13" ht="75" hidden="1" customHeight="1" x14ac:dyDescent="0.25">
      <c r="A41" s="207" t="s">
        <v>628</v>
      </c>
      <c r="B41" s="208"/>
      <c r="C41" s="208"/>
      <c r="D41" s="208"/>
      <c r="E41" s="208"/>
      <c r="F41" s="208"/>
      <c r="G41" s="208"/>
      <c r="H41" s="208"/>
      <c r="I41" s="208"/>
      <c r="J41" s="208"/>
      <c r="K41" s="208"/>
      <c r="L41" s="208"/>
      <c r="M41" s="208"/>
    </row>
    <row r="42" spans="1:13" ht="15" customHeight="1" x14ac:dyDescent="0.25">
      <c r="A42" s="209" t="s">
        <v>340</v>
      </c>
      <c r="B42" s="209"/>
      <c r="C42" s="209"/>
      <c r="D42" s="201" t="s">
        <v>608</v>
      </c>
      <c r="E42" s="201"/>
      <c r="F42" s="212">
        <v>599</v>
      </c>
      <c r="G42" s="212"/>
      <c r="H42" s="212"/>
      <c r="I42" s="212"/>
      <c r="J42" s="57"/>
      <c r="K42" s="204"/>
      <c r="L42" s="200"/>
      <c r="M42" s="200"/>
    </row>
    <row r="43" spans="1:13" x14ac:dyDescent="0.25">
      <c r="A43" s="209"/>
      <c r="B43" s="209"/>
      <c r="C43" s="209"/>
      <c r="D43" s="201" t="s">
        <v>609</v>
      </c>
      <c r="E43" s="201"/>
      <c r="F43" s="212">
        <v>639</v>
      </c>
      <c r="G43" s="212"/>
      <c r="H43" s="212"/>
      <c r="I43" s="212"/>
      <c r="J43" s="57"/>
      <c r="K43" s="204"/>
      <c r="L43" s="200"/>
      <c r="M43" s="200"/>
    </row>
    <row r="44" spans="1:13" x14ac:dyDescent="0.25">
      <c r="A44" s="200"/>
      <c r="B44" s="200"/>
      <c r="C44" s="200"/>
      <c r="D44" s="200"/>
      <c r="E44" s="200"/>
      <c r="F44" s="200"/>
      <c r="G44" s="200"/>
      <c r="H44" s="200"/>
      <c r="I44" s="200"/>
      <c r="J44" s="200"/>
      <c r="K44" s="200"/>
      <c r="L44" s="200"/>
      <c r="M44" s="141"/>
    </row>
    <row r="45" spans="1:13" hidden="1" x14ac:dyDescent="0.25">
      <c r="A45" s="205" t="s">
        <v>629</v>
      </c>
      <c r="B45" s="206"/>
      <c r="C45" s="206"/>
      <c r="D45" s="206"/>
      <c r="E45" s="206"/>
      <c r="F45" s="206"/>
      <c r="G45" s="206"/>
      <c r="H45" s="206"/>
      <c r="I45" s="206"/>
      <c r="J45" s="206"/>
      <c r="K45" s="206"/>
      <c r="L45" s="206"/>
      <c r="M45" s="206"/>
    </row>
    <row r="46" spans="1:13" ht="75" hidden="1" customHeight="1" x14ac:dyDescent="0.25">
      <c r="A46" s="207" t="s">
        <v>630</v>
      </c>
      <c r="B46" s="208"/>
      <c r="C46" s="208"/>
      <c r="D46" s="208"/>
      <c r="E46" s="208"/>
      <c r="F46" s="208"/>
      <c r="G46" s="208"/>
      <c r="H46" s="208"/>
      <c r="I46" s="208"/>
      <c r="J46" s="208"/>
      <c r="K46" s="208"/>
      <c r="L46" s="208"/>
      <c r="M46" s="208"/>
    </row>
    <row r="47" spans="1:13" ht="21.75" customHeight="1" x14ac:dyDescent="0.25">
      <c r="A47" s="209" t="s">
        <v>631</v>
      </c>
      <c r="B47" s="209"/>
      <c r="C47" s="209"/>
      <c r="D47" s="201" t="s">
        <v>608</v>
      </c>
      <c r="E47" s="201"/>
      <c r="F47" s="202">
        <v>0.9</v>
      </c>
      <c r="G47" s="202"/>
      <c r="H47" s="202"/>
      <c r="I47" s="202"/>
      <c r="J47" s="57"/>
      <c r="K47" s="218" t="s">
        <v>632</v>
      </c>
      <c r="L47" s="200"/>
      <c r="M47" s="200"/>
    </row>
    <row r="48" spans="1:13" ht="21" customHeight="1" x14ac:dyDescent="0.25">
      <c r="A48" s="209"/>
      <c r="B48" s="209"/>
      <c r="C48" s="209"/>
      <c r="D48" s="201" t="s">
        <v>609</v>
      </c>
      <c r="E48" s="201"/>
      <c r="F48" s="202">
        <v>0.68</v>
      </c>
      <c r="G48" s="202"/>
      <c r="H48" s="202"/>
      <c r="I48" s="202"/>
      <c r="J48" s="57"/>
      <c r="K48" s="219"/>
      <c r="L48" s="200"/>
      <c r="M48" s="200"/>
    </row>
    <row r="49" spans="1:14" ht="15" customHeight="1" x14ac:dyDescent="0.25">
      <c r="A49" s="200"/>
      <c r="B49" s="200"/>
      <c r="C49" s="200"/>
      <c r="D49" s="200"/>
      <c r="E49" s="200"/>
      <c r="F49" s="200"/>
      <c r="G49" s="200"/>
      <c r="H49" s="200"/>
      <c r="I49" s="200"/>
      <c r="J49" s="200"/>
      <c r="K49" s="200"/>
      <c r="L49" s="200"/>
      <c r="M49" s="141"/>
    </row>
    <row r="50" spans="1:14" ht="15" hidden="1" customHeight="1" x14ac:dyDescent="0.25">
      <c r="A50" s="220" t="s">
        <v>633</v>
      </c>
      <c r="B50" s="220"/>
      <c r="C50" s="220"/>
      <c r="D50" s="220"/>
      <c r="E50" s="220"/>
      <c r="F50" s="220"/>
      <c r="G50" s="220"/>
      <c r="H50" s="220"/>
      <c r="I50" s="220"/>
      <c r="J50" s="220"/>
      <c r="K50" s="220"/>
      <c r="L50" s="220"/>
      <c r="M50" s="220"/>
    </row>
    <row r="51" spans="1:14" ht="15" hidden="1" customHeight="1" x14ac:dyDescent="0.25">
      <c r="A51" s="221" t="s">
        <v>634</v>
      </c>
      <c r="B51" s="221"/>
      <c r="C51" s="221"/>
      <c r="D51" s="221"/>
      <c r="E51" s="221"/>
      <c r="F51" s="221"/>
      <c r="G51" s="221"/>
      <c r="H51" s="221"/>
      <c r="I51" s="221"/>
      <c r="J51" s="221"/>
      <c r="K51" s="221"/>
      <c r="L51" s="221"/>
      <c r="M51" s="221"/>
    </row>
    <row r="52" spans="1:14" ht="15" hidden="1" customHeight="1" x14ac:dyDescent="0.25">
      <c r="A52" s="200"/>
      <c r="B52" s="200"/>
      <c r="C52" s="200"/>
      <c r="D52" s="200"/>
      <c r="E52" s="200"/>
      <c r="F52" s="200"/>
      <c r="G52" s="200"/>
      <c r="H52" s="200"/>
      <c r="I52" s="200"/>
      <c r="J52" s="200"/>
      <c r="K52" s="200"/>
      <c r="L52" s="200"/>
      <c r="M52" s="141"/>
    </row>
    <row r="53" spans="1:14" ht="15.75" hidden="1" customHeight="1" x14ac:dyDescent="0.25">
      <c r="A53" s="216" t="s">
        <v>635</v>
      </c>
      <c r="B53" s="217"/>
      <c r="C53" s="217"/>
      <c r="D53" s="217"/>
      <c r="E53" s="217"/>
      <c r="F53" s="217"/>
      <c r="G53" s="217"/>
      <c r="H53" s="217"/>
      <c r="I53" s="217"/>
      <c r="J53" s="217"/>
      <c r="K53" s="217"/>
      <c r="L53" s="217"/>
      <c r="M53" s="217"/>
      <c r="N53" s="153" t="s">
        <v>636</v>
      </c>
    </row>
    <row r="54" spans="1:14" ht="15" hidden="1" customHeight="1" x14ac:dyDescent="0.25">
      <c r="A54" s="207" t="s">
        <v>637</v>
      </c>
      <c r="B54" s="208"/>
      <c r="C54" s="208"/>
      <c r="D54" s="208"/>
      <c r="E54" s="208"/>
      <c r="F54" s="208"/>
      <c r="G54" s="208"/>
      <c r="H54" s="208"/>
      <c r="I54" s="208"/>
      <c r="J54" s="208"/>
      <c r="K54" s="208"/>
      <c r="L54" s="208"/>
      <c r="M54" s="208"/>
      <c r="N54" t="s">
        <v>638</v>
      </c>
    </row>
    <row r="55" spans="1:14" ht="21" customHeight="1" x14ac:dyDescent="0.25">
      <c r="A55" s="213" t="s">
        <v>346</v>
      </c>
      <c r="B55" s="213"/>
      <c r="C55" s="213"/>
      <c r="D55" s="201" t="s">
        <v>608</v>
      </c>
      <c r="E55" s="201"/>
      <c r="F55" s="202">
        <v>0.95</v>
      </c>
      <c r="G55" s="202"/>
      <c r="H55" s="202"/>
      <c r="I55" s="202"/>
      <c r="J55" s="57"/>
      <c r="K55" s="204"/>
      <c r="L55" s="200"/>
      <c r="M55" s="200"/>
    </row>
    <row r="56" spans="1:14" ht="21" customHeight="1" x14ac:dyDescent="0.25">
      <c r="A56" s="213"/>
      <c r="B56" s="213"/>
      <c r="C56" s="213"/>
      <c r="D56" s="201" t="s">
        <v>609</v>
      </c>
      <c r="E56" s="201"/>
      <c r="F56" s="202">
        <v>0.95</v>
      </c>
      <c r="G56" s="202"/>
      <c r="H56" s="202"/>
      <c r="I56" s="202"/>
      <c r="J56" s="57"/>
      <c r="K56" s="204"/>
      <c r="L56" s="200"/>
      <c r="M56" s="200"/>
    </row>
    <row r="57" spans="1:14" ht="21" customHeight="1" x14ac:dyDescent="0.25">
      <c r="A57" s="154"/>
      <c r="B57" s="154"/>
      <c r="C57" s="154"/>
      <c r="D57" s="146"/>
      <c r="E57" s="146"/>
      <c r="F57" s="148"/>
      <c r="G57" s="148"/>
      <c r="H57" s="148"/>
      <c r="I57" s="148"/>
      <c r="J57" s="57"/>
      <c r="K57" s="147"/>
      <c r="L57" s="145"/>
      <c r="M57" s="145"/>
    </row>
    <row r="58" spans="1:14" ht="57.75" customHeight="1" x14ac:dyDescent="0.25">
      <c r="A58" s="195" t="s">
        <v>679</v>
      </c>
      <c r="B58" s="195"/>
      <c r="C58" s="195"/>
      <c r="D58" s="195"/>
      <c r="E58" s="195"/>
      <c r="F58" s="195"/>
      <c r="G58" s="195"/>
      <c r="H58" s="195"/>
      <c r="I58" s="195"/>
      <c r="J58" s="195"/>
      <c r="K58" s="195"/>
      <c r="L58" s="145"/>
      <c r="M58" s="145"/>
    </row>
    <row r="59" spans="1:14" ht="29.25" customHeight="1" x14ac:dyDescent="0.25">
      <c r="A59" s="196" t="s">
        <v>698</v>
      </c>
      <c r="B59" s="196"/>
      <c r="C59" s="196"/>
      <c r="D59" s="196"/>
      <c r="E59" s="137"/>
      <c r="F59" s="197" t="s">
        <v>702</v>
      </c>
      <c r="G59" s="197"/>
      <c r="H59" s="197"/>
      <c r="I59" s="197"/>
      <c r="J59" s="197"/>
      <c r="K59" s="197"/>
      <c r="L59" s="141"/>
      <c r="M59" s="141"/>
    </row>
    <row r="60" spans="1:14" ht="21" customHeight="1" x14ac:dyDescent="0.25">
      <c r="A60" s="136"/>
      <c r="B60" s="136"/>
      <c r="C60" s="136"/>
      <c r="D60" s="136"/>
      <c r="E60" s="137"/>
      <c r="F60" s="138"/>
      <c r="G60" s="138"/>
      <c r="H60" s="138"/>
      <c r="I60" s="138"/>
      <c r="J60" s="138"/>
      <c r="K60" s="138"/>
      <c r="L60" s="145"/>
      <c r="M60" s="145"/>
    </row>
    <row r="61" spans="1:14" ht="49.5" customHeight="1" x14ac:dyDescent="0.25">
      <c r="A61" s="195" t="s">
        <v>496</v>
      </c>
      <c r="B61" s="195"/>
      <c r="C61" s="195"/>
      <c r="D61" s="195"/>
      <c r="E61" s="195"/>
      <c r="F61" s="195"/>
      <c r="G61" s="195"/>
      <c r="H61" s="195"/>
      <c r="I61" s="195"/>
      <c r="J61" s="195"/>
      <c r="K61" s="195"/>
      <c r="L61" s="141"/>
      <c r="M61" s="141"/>
    </row>
    <row r="62" spans="1:14" ht="30" customHeight="1" x14ac:dyDescent="0.25">
      <c r="A62" s="196" t="s">
        <v>678</v>
      </c>
      <c r="B62" s="196"/>
      <c r="C62" s="196"/>
      <c r="D62" s="196"/>
      <c r="E62" s="137"/>
      <c r="F62" s="199">
        <v>0.74</v>
      </c>
      <c r="G62" s="199"/>
      <c r="H62" s="199"/>
      <c r="I62" s="199"/>
      <c r="J62" s="199"/>
      <c r="K62" s="199"/>
      <c r="L62" s="139"/>
      <c r="M62" s="139"/>
    </row>
    <row r="63" spans="1:14" ht="16.5" customHeight="1" x14ac:dyDescent="0.25">
      <c r="A63" s="209" t="s">
        <v>639</v>
      </c>
      <c r="B63" s="209"/>
      <c r="C63" s="209"/>
      <c r="D63" s="201" t="s">
        <v>608</v>
      </c>
      <c r="E63" s="201"/>
      <c r="F63" s="202">
        <v>1</v>
      </c>
      <c r="G63" s="202"/>
      <c r="H63" s="202"/>
      <c r="I63" s="202"/>
      <c r="J63" s="57"/>
      <c r="K63" s="222" t="s">
        <v>640</v>
      </c>
      <c r="L63" s="200"/>
      <c r="M63" s="200"/>
    </row>
    <row r="64" spans="1:14" ht="18.75" customHeight="1" x14ac:dyDescent="0.25">
      <c r="A64" s="209"/>
      <c r="B64" s="209"/>
      <c r="C64" s="209"/>
      <c r="D64" s="201" t="s">
        <v>609</v>
      </c>
      <c r="E64" s="201"/>
      <c r="F64" s="202">
        <v>0.3</v>
      </c>
      <c r="G64" s="202"/>
      <c r="H64" s="202"/>
      <c r="I64" s="202"/>
      <c r="J64" s="57"/>
      <c r="K64" s="222"/>
      <c r="L64" s="200"/>
      <c r="M64" s="200"/>
    </row>
    <row r="65" spans="1:17" ht="13.5" customHeight="1" x14ac:dyDescent="0.25">
      <c r="A65" s="152"/>
      <c r="B65" s="152"/>
      <c r="C65" s="152"/>
      <c r="D65" s="142"/>
      <c r="E65" s="142"/>
      <c r="F65" s="148"/>
      <c r="G65" s="148"/>
      <c r="H65" s="148"/>
      <c r="I65" s="148"/>
      <c r="J65" s="57"/>
      <c r="K65" s="155"/>
      <c r="L65" s="141"/>
      <c r="M65" s="141"/>
    </row>
    <row r="66" spans="1:17" ht="17.25" customHeight="1" x14ac:dyDescent="0.25">
      <c r="A66" s="209" t="s">
        <v>641</v>
      </c>
      <c r="B66" s="209"/>
      <c r="C66" s="209"/>
      <c r="D66" s="201" t="s">
        <v>608</v>
      </c>
      <c r="E66" s="201"/>
      <c r="F66" s="202">
        <v>1</v>
      </c>
      <c r="G66" s="202"/>
      <c r="H66" s="202"/>
      <c r="I66" s="202"/>
      <c r="J66" s="57"/>
      <c r="K66" s="222" t="s">
        <v>642</v>
      </c>
      <c r="L66" s="141"/>
      <c r="M66" s="141"/>
    </row>
    <row r="67" spans="1:17" ht="22.5" customHeight="1" x14ac:dyDescent="0.25">
      <c r="A67" s="209"/>
      <c r="B67" s="209"/>
      <c r="C67" s="209"/>
      <c r="D67" s="201" t="s">
        <v>609</v>
      </c>
      <c r="E67" s="201"/>
      <c r="F67" s="202">
        <v>0.78</v>
      </c>
      <c r="G67" s="202"/>
      <c r="H67" s="202"/>
      <c r="I67" s="202"/>
      <c r="J67" s="57"/>
      <c r="K67" s="222"/>
      <c r="L67" s="141"/>
      <c r="M67" s="141"/>
    </row>
    <row r="68" spans="1:17" ht="16.5" customHeight="1" x14ac:dyDescent="0.25">
      <c r="A68" s="152"/>
      <c r="B68" s="152"/>
      <c r="C68" s="152"/>
      <c r="D68" s="142"/>
      <c r="E68" s="142"/>
      <c r="F68" s="148"/>
      <c r="G68" s="148"/>
      <c r="H68" s="148"/>
      <c r="I68" s="148"/>
      <c r="J68" s="57"/>
      <c r="K68" s="155"/>
      <c r="L68" s="141"/>
      <c r="M68" s="141"/>
    </row>
    <row r="69" spans="1:17" ht="15" customHeight="1" x14ac:dyDescent="0.25">
      <c r="A69" s="223" t="s">
        <v>643</v>
      </c>
      <c r="B69" s="223"/>
      <c r="C69" s="223"/>
      <c r="D69" s="223"/>
      <c r="E69" s="223"/>
      <c r="F69" s="223"/>
      <c r="G69" s="223"/>
      <c r="H69" s="223"/>
      <c r="I69" s="223"/>
      <c r="J69" s="223"/>
      <c r="K69" s="223"/>
      <c r="L69" s="141"/>
      <c r="M69" s="141"/>
    </row>
    <row r="70" spans="1:17" ht="15" hidden="1" customHeight="1" x14ac:dyDescent="0.25">
      <c r="A70" s="216" t="s">
        <v>644</v>
      </c>
      <c r="B70" s="217"/>
      <c r="C70" s="217"/>
      <c r="D70" s="217"/>
      <c r="E70" s="217"/>
      <c r="F70" s="217"/>
      <c r="G70" s="217"/>
      <c r="H70" s="217"/>
      <c r="I70" s="217"/>
      <c r="J70" s="217"/>
      <c r="K70" s="217"/>
      <c r="L70" s="217"/>
      <c r="M70" s="217"/>
    </row>
    <row r="71" spans="1:17" ht="15" hidden="1" customHeight="1" x14ac:dyDescent="0.25">
      <c r="A71" s="207" t="s">
        <v>645</v>
      </c>
      <c r="B71" s="208"/>
      <c r="C71" s="208"/>
      <c r="D71" s="208"/>
      <c r="E71" s="208"/>
      <c r="F71" s="208"/>
      <c r="G71" s="208"/>
      <c r="H71" s="208"/>
      <c r="I71" s="208"/>
      <c r="J71" s="208"/>
      <c r="K71" s="208"/>
      <c r="L71" s="208"/>
      <c r="M71" s="208"/>
    </row>
    <row r="72" spans="1:17" x14ac:dyDescent="0.25">
      <c r="A72" s="213" t="s">
        <v>646</v>
      </c>
      <c r="B72" s="213"/>
      <c r="C72" s="213"/>
      <c r="D72" s="201" t="s">
        <v>608</v>
      </c>
      <c r="E72" s="201"/>
      <c r="F72" s="202">
        <v>1</v>
      </c>
      <c r="G72" s="203"/>
      <c r="H72" s="203"/>
      <c r="I72" s="203"/>
      <c r="J72" s="57"/>
      <c r="K72" s="210" t="s">
        <v>647</v>
      </c>
      <c r="L72" s="200"/>
      <c r="M72" s="200"/>
    </row>
    <row r="73" spans="1:17" x14ac:dyDescent="0.25">
      <c r="A73" s="213"/>
      <c r="B73" s="213"/>
      <c r="C73" s="213"/>
      <c r="D73" s="201" t="s">
        <v>609</v>
      </c>
      <c r="E73" s="201"/>
      <c r="F73" s="202">
        <v>0.84</v>
      </c>
      <c r="G73" s="203"/>
      <c r="H73" s="203"/>
      <c r="I73" s="203"/>
      <c r="J73" s="57"/>
      <c r="K73" s="211"/>
      <c r="L73" s="200"/>
      <c r="M73" s="200"/>
    </row>
    <row r="74" spans="1:17" x14ac:dyDescent="0.25">
      <c r="A74" s="152"/>
      <c r="B74" s="152"/>
      <c r="C74" s="152"/>
      <c r="D74" s="142"/>
      <c r="E74" s="142"/>
      <c r="F74" s="148"/>
      <c r="G74" s="148"/>
      <c r="H74" s="148"/>
      <c r="I74" s="148"/>
      <c r="J74" s="57"/>
      <c r="K74" s="144"/>
      <c r="L74" s="141"/>
      <c r="M74" s="141"/>
    </row>
    <row r="75" spans="1:17" ht="35.1" hidden="1" customHeight="1" x14ac:dyDescent="0.25">
      <c r="A75" s="224" t="s">
        <v>648</v>
      </c>
      <c r="B75" s="224"/>
      <c r="C75" s="224"/>
      <c r="D75" s="224"/>
      <c r="E75" s="224"/>
      <c r="F75" s="224"/>
      <c r="G75" s="224"/>
      <c r="H75" s="224"/>
      <c r="I75" s="224"/>
      <c r="J75" s="224"/>
      <c r="K75" s="224"/>
      <c r="L75" s="224"/>
      <c r="M75" s="224"/>
    </row>
    <row r="76" spans="1:17" ht="15" hidden="1" customHeight="1" x14ac:dyDescent="0.25">
      <c r="A76" s="221" t="s">
        <v>649</v>
      </c>
      <c r="B76" s="221"/>
      <c r="C76" s="221"/>
      <c r="D76" s="221"/>
      <c r="E76" s="221"/>
      <c r="F76" s="221"/>
      <c r="G76" s="221"/>
      <c r="H76" s="221"/>
      <c r="I76" s="221"/>
      <c r="J76" s="221"/>
      <c r="K76" s="221"/>
      <c r="L76" s="221"/>
      <c r="M76" s="221"/>
    </row>
    <row r="77" spans="1:17" hidden="1" x14ac:dyDescent="0.25">
      <c r="A77" s="156"/>
      <c r="B77" s="156"/>
      <c r="C77" s="156"/>
      <c r="D77" s="156"/>
      <c r="E77" s="156"/>
      <c r="F77" s="156"/>
      <c r="G77" s="156"/>
      <c r="H77" s="156"/>
      <c r="I77" s="156"/>
      <c r="J77" s="156"/>
      <c r="K77" s="156"/>
      <c r="L77" s="156"/>
      <c r="M77" s="156"/>
    </row>
    <row r="78" spans="1:17" ht="15" hidden="1" customHeight="1" x14ac:dyDescent="0.25">
      <c r="A78" s="225" t="s">
        <v>650</v>
      </c>
      <c r="B78" s="226"/>
      <c r="C78" s="226"/>
      <c r="D78" s="226"/>
      <c r="E78" s="226"/>
      <c r="F78" s="226"/>
      <c r="G78" s="226"/>
      <c r="H78" s="226"/>
      <c r="I78" s="226"/>
      <c r="J78" s="226"/>
      <c r="K78" s="226"/>
      <c r="L78" s="226"/>
      <c r="M78" s="226"/>
      <c r="N78" t="s">
        <v>651</v>
      </c>
      <c r="O78" t="s">
        <v>652</v>
      </c>
      <c r="Q78" s="157" t="s">
        <v>653</v>
      </c>
    </row>
    <row r="79" spans="1:17" ht="15" hidden="1" customHeight="1" x14ac:dyDescent="0.25">
      <c r="A79" s="207" t="s">
        <v>654</v>
      </c>
      <c r="B79" s="208"/>
      <c r="C79" s="208"/>
      <c r="D79" s="208"/>
      <c r="E79" s="208"/>
      <c r="F79" s="208"/>
      <c r="G79" s="208"/>
      <c r="H79" s="208"/>
      <c r="I79" s="208"/>
      <c r="J79" s="208"/>
      <c r="K79" s="208"/>
      <c r="L79" s="208"/>
      <c r="M79" s="208"/>
      <c r="N79" s="158" t="s">
        <v>655</v>
      </c>
    </row>
    <row r="80" spans="1:17" x14ac:dyDescent="0.25">
      <c r="A80" s="213" t="s">
        <v>656</v>
      </c>
      <c r="B80" s="213"/>
      <c r="C80" s="213"/>
      <c r="D80" s="201" t="s">
        <v>608</v>
      </c>
      <c r="E80" s="201"/>
      <c r="F80" s="202">
        <v>1</v>
      </c>
      <c r="G80" s="203"/>
      <c r="H80" s="203"/>
      <c r="I80" s="203"/>
      <c r="J80" s="57"/>
      <c r="K80" s="210" t="s">
        <v>647</v>
      </c>
      <c r="L80" s="200"/>
      <c r="M80" s="200"/>
      <c r="N80" s="159" t="s">
        <v>657</v>
      </c>
    </row>
    <row r="81" spans="1:42" x14ac:dyDescent="0.25">
      <c r="A81" s="213"/>
      <c r="B81" s="213"/>
      <c r="C81" s="213"/>
      <c r="D81" s="201" t="s">
        <v>609</v>
      </c>
      <c r="E81" s="201"/>
      <c r="F81" s="202">
        <v>0.84</v>
      </c>
      <c r="G81" s="203"/>
      <c r="H81" s="203"/>
      <c r="I81" s="203"/>
      <c r="J81" s="57"/>
      <c r="K81" s="211"/>
      <c r="L81" s="200"/>
      <c r="M81" s="200"/>
      <c r="N81" s="159" t="s">
        <v>658</v>
      </c>
    </row>
    <row r="82" spans="1:42" x14ac:dyDescent="0.25">
      <c r="A82" s="152"/>
      <c r="B82" s="152"/>
      <c r="C82" s="152"/>
      <c r="D82" s="142"/>
      <c r="E82" s="142"/>
      <c r="F82" s="148"/>
      <c r="G82" s="148"/>
      <c r="H82" s="148"/>
      <c r="I82" s="148"/>
      <c r="J82" s="57"/>
      <c r="K82" s="144"/>
      <c r="L82" s="141"/>
      <c r="M82" s="141"/>
      <c r="N82" s="160" t="s">
        <v>659</v>
      </c>
    </row>
    <row r="83" spans="1:42" ht="15" hidden="1" customHeight="1" x14ac:dyDescent="0.25">
      <c r="A83" s="216" t="s">
        <v>660</v>
      </c>
      <c r="B83" s="217"/>
      <c r="C83" s="217"/>
      <c r="D83" s="217"/>
      <c r="E83" s="217"/>
      <c r="F83" s="217"/>
      <c r="G83" s="217"/>
      <c r="H83" s="217"/>
      <c r="I83" s="217"/>
      <c r="J83" s="217"/>
      <c r="K83" s="217"/>
      <c r="L83" s="217"/>
      <c r="M83" s="217"/>
      <c r="N83" s="161" t="s">
        <v>661</v>
      </c>
    </row>
    <row r="84" spans="1:42" ht="15" hidden="1" customHeight="1" x14ac:dyDescent="0.25">
      <c r="A84" s="207" t="s">
        <v>662</v>
      </c>
      <c r="B84" s="208"/>
      <c r="C84" s="208"/>
      <c r="D84" s="208"/>
      <c r="E84" s="208"/>
      <c r="F84" s="208"/>
      <c r="G84" s="208"/>
      <c r="H84" s="208"/>
      <c r="I84" s="208"/>
      <c r="J84" s="208"/>
      <c r="K84" s="208"/>
      <c r="L84" s="208"/>
      <c r="M84" s="208"/>
      <c r="N84" s="162" t="s">
        <v>663</v>
      </c>
    </row>
    <row r="85" spans="1:42" ht="15" customHeight="1" x14ac:dyDescent="0.25">
      <c r="A85" s="213" t="s">
        <v>664</v>
      </c>
      <c r="B85" s="213"/>
      <c r="C85" s="213"/>
      <c r="D85" s="201" t="s">
        <v>608</v>
      </c>
      <c r="E85" s="201"/>
      <c r="F85" s="202">
        <v>1</v>
      </c>
      <c r="G85" s="203"/>
      <c r="H85" s="203"/>
      <c r="I85" s="203"/>
      <c r="J85" s="57"/>
      <c r="K85" s="210" t="s">
        <v>665</v>
      </c>
      <c r="L85" s="200"/>
      <c r="M85" s="200"/>
      <c r="N85" s="161" t="s">
        <v>666</v>
      </c>
      <c r="AP85">
        <f>481/894</f>
        <v>0.53803131991051456</v>
      </c>
    </row>
    <row r="86" spans="1:42" x14ac:dyDescent="0.25">
      <c r="A86" s="213"/>
      <c r="B86" s="213"/>
      <c r="C86" s="213"/>
      <c r="D86" s="201" t="s">
        <v>609</v>
      </c>
      <c r="E86" s="201"/>
      <c r="F86" s="202">
        <v>0.77</v>
      </c>
      <c r="G86" s="203"/>
      <c r="H86" s="203"/>
      <c r="I86" s="203"/>
      <c r="J86" s="57"/>
      <c r="K86" s="211"/>
      <c r="L86" s="200"/>
      <c r="M86" s="200"/>
      <c r="N86" s="163" t="s">
        <v>667</v>
      </c>
    </row>
    <row r="87" spans="1:42" x14ac:dyDescent="0.25">
      <c r="A87" s="152"/>
      <c r="B87" s="152"/>
      <c r="C87" s="152"/>
      <c r="D87" s="142"/>
      <c r="E87" s="142"/>
      <c r="F87" s="148"/>
      <c r="G87" s="148"/>
      <c r="H87" s="148"/>
      <c r="I87" s="148"/>
      <c r="J87" s="57"/>
      <c r="K87" s="144"/>
      <c r="L87" s="141"/>
      <c r="M87" s="141"/>
      <c r="N87" s="163" t="s">
        <v>668</v>
      </c>
    </row>
    <row r="88" spans="1:42" ht="15" hidden="1" customHeight="1" x14ac:dyDescent="0.25">
      <c r="A88" s="225" t="s">
        <v>669</v>
      </c>
      <c r="B88" s="226"/>
      <c r="C88" s="226"/>
      <c r="D88" s="226"/>
      <c r="E88" s="226"/>
      <c r="F88" s="226"/>
      <c r="G88" s="226"/>
      <c r="H88" s="226"/>
      <c r="I88" s="226"/>
      <c r="J88" s="226"/>
      <c r="K88" s="226"/>
      <c r="L88" s="226"/>
      <c r="M88" s="226"/>
      <c r="N88" s="163" t="s">
        <v>670</v>
      </c>
    </row>
    <row r="89" spans="1:42" ht="15" hidden="1" customHeight="1" x14ac:dyDescent="0.25">
      <c r="A89" s="207" t="s">
        <v>552</v>
      </c>
      <c r="B89" s="208"/>
      <c r="C89" s="208"/>
      <c r="D89" s="208"/>
      <c r="E89" s="208"/>
      <c r="F89" s="208"/>
      <c r="G89" s="208"/>
      <c r="H89" s="208"/>
      <c r="I89" s="208"/>
      <c r="J89" s="208"/>
      <c r="K89" s="208"/>
      <c r="L89" s="208"/>
      <c r="M89" s="208"/>
      <c r="N89" s="153" t="s">
        <v>636</v>
      </c>
    </row>
    <row r="90" spans="1:42" x14ac:dyDescent="0.25">
      <c r="A90" s="213" t="s">
        <v>671</v>
      </c>
      <c r="B90" s="213"/>
      <c r="C90" s="213"/>
      <c r="D90" s="201" t="s">
        <v>608</v>
      </c>
      <c r="E90" s="201"/>
      <c r="F90" s="202">
        <v>1</v>
      </c>
      <c r="G90" s="203"/>
      <c r="H90" s="203"/>
      <c r="I90" s="203"/>
      <c r="J90" s="57"/>
      <c r="K90" s="210" t="s">
        <v>672</v>
      </c>
      <c r="L90" s="200"/>
      <c r="M90" s="200"/>
      <c r="N90" s="163" t="s">
        <v>673</v>
      </c>
    </row>
    <row r="91" spans="1:42" x14ac:dyDescent="0.25">
      <c r="A91" s="213"/>
      <c r="B91" s="213"/>
      <c r="C91" s="213"/>
      <c r="D91" s="201" t="s">
        <v>609</v>
      </c>
      <c r="E91" s="201"/>
      <c r="F91" s="202">
        <v>0.9</v>
      </c>
      <c r="G91" s="203"/>
      <c r="H91" s="203"/>
      <c r="I91" s="203"/>
      <c r="J91" s="57"/>
      <c r="K91" s="211"/>
      <c r="L91" s="200"/>
      <c r="M91" s="200"/>
      <c r="N91" s="163" t="s">
        <v>674</v>
      </c>
    </row>
    <row r="92" spans="1:42" hidden="1" x14ac:dyDescent="0.25">
      <c r="A92" s="152"/>
      <c r="B92" s="152"/>
      <c r="C92" s="152"/>
      <c r="D92" s="142"/>
      <c r="E92" s="142"/>
      <c r="F92" s="148"/>
      <c r="G92" s="148"/>
      <c r="H92" s="148"/>
      <c r="I92" s="148"/>
      <c r="J92" s="57"/>
      <c r="K92" s="144"/>
      <c r="L92" s="141"/>
      <c r="M92" s="141"/>
    </row>
    <row r="93" spans="1:42" ht="15" hidden="1" customHeight="1" x14ac:dyDescent="0.25">
      <c r="A93" s="227" t="s">
        <v>675</v>
      </c>
      <c r="B93" s="227"/>
      <c r="C93" s="227"/>
      <c r="D93" s="227"/>
      <c r="E93" s="227"/>
      <c r="F93" s="227"/>
      <c r="G93" s="227"/>
      <c r="H93" s="227"/>
      <c r="I93" s="227"/>
      <c r="J93" s="227"/>
      <c r="K93" s="227"/>
      <c r="L93" s="227"/>
      <c r="M93" s="227"/>
    </row>
    <row r="94" spans="1:42" ht="15" hidden="1" customHeight="1" x14ac:dyDescent="0.25">
      <c r="A94" s="220" t="s">
        <v>676</v>
      </c>
      <c r="B94" s="220"/>
      <c r="C94" s="220"/>
      <c r="D94" s="220"/>
      <c r="E94" s="220"/>
      <c r="F94" s="220"/>
      <c r="G94" s="220"/>
      <c r="H94" s="220"/>
      <c r="I94" s="220"/>
      <c r="J94" s="220"/>
      <c r="K94" s="220"/>
      <c r="L94" s="220"/>
      <c r="M94" s="220"/>
    </row>
    <row r="95" spans="1:42" ht="15" hidden="1" customHeight="1" x14ac:dyDescent="0.25">
      <c r="A95" s="221" t="s">
        <v>677</v>
      </c>
      <c r="B95" s="221"/>
      <c r="C95" s="221"/>
      <c r="D95" s="221"/>
      <c r="E95" s="221"/>
      <c r="F95" s="221"/>
      <c r="G95" s="221"/>
      <c r="H95" s="221"/>
      <c r="I95" s="221"/>
      <c r="J95" s="221"/>
      <c r="K95" s="221"/>
      <c r="L95" s="221"/>
      <c r="M95" s="221"/>
    </row>
    <row r="96" spans="1:42" x14ac:dyDescent="0.25">
      <c r="A96" s="152"/>
      <c r="B96" s="152"/>
      <c r="C96" s="152"/>
      <c r="D96" s="142"/>
      <c r="E96" s="142"/>
      <c r="F96" s="148"/>
      <c r="G96" s="148"/>
      <c r="H96" s="148"/>
      <c r="I96" s="148"/>
      <c r="J96" s="57"/>
      <c r="K96" s="144"/>
      <c r="L96" s="141"/>
      <c r="M96" s="141"/>
      <c r="N96" s="163" t="s">
        <v>668</v>
      </c>
    </row>
    <row r="97" spans="1:13" ht="54" customHeight="1" x14ac:dyDescent="0.25">
      <c r="A97" s="195" t="s">
        <v>699</v>
      </c>
      <c r="B97" s="195"/>
      <c r="C97" s="195"/>
      <c r="D97" s="195"/>
      <c r="E97" s="195"/>
      <c r="F97" s="195"/>
      <c r="G97" s="195"/>
      <c r="H97" s="195"/>
      <c r="I97" s="195"/>
      <c r="J97" s="195"/>
      <c r="K97" s="195"/>
      <c r="L97" s="57"/>
      <c r="M97" s="57"/>
    </row>
    <row r="98" spans="1:13" ht="43.5" customHeight="1" x14ac:dyDescent="0.25">
      <c r="A98" s="196" t="s">
        <v>680</v>
      </c>
      <c r="B98" s="196"/>
      <c r="C98" s="196"/>
      <c r="D98" s="196"/>
      <c r="E98" s="137"/>
      <c r="F98" s="197" t="s">
        <v>702</v>
      </c>
      <c r="G98" s="197"/>
      <c r="H98" s="197"/>
      <c r="I98" s="197"/>
      <c r="J98" s="197"/>
      <c r="K98" s="197"/>
      <c r="L98" s="57"/>
      <c r="M98" s="57"/>
    </row>
    <row r="99" spans="1:13" ht="5.25" customHeight="1" x14ac:dyDescent="0.25">
      <c r="L99" s="57"/>
      <c r="M99" s="57"/>
    </row>
    <row r="100" spans="1:13" ht="52.5" customHeight="1" x14ac:dyDescent="0.25">
      <c r="A100" s="195" t="s">
        <v>560</v>
      </c>
      <c r="B100" s="195"/>
      <c r="C100" s="195"/>
      <c r="D100" s="195"/>
      <c r="E100" s="195"/>
      <c r="F100" s="195"/>
      <c r="G100" s="195"/>
      <c r="H100" s="195"/>
      <c r="I100" s="195"/>
      <c r="J100" s="195"/>
      <c r="K100" s="195"/>
      <c r="L100" s="57"/>
      <c r="M100" s="57"/>
    </row>
    <row r="101" spans="1:13" ht="43.5" customHeight="1" x14ac:dyDescent="0.25">
      <c r="A101" s="196" t="s">
        <v>681</v>
      </c>
      <c r="B101" s="196"/>
      <c r="C101" s="196"/>
      <c r="D101" s="196"/>
      <c r="E101" s="137"/>
      <c r="F101" s="197" t="s">
        <v>702</v>
      </c>
      <c r="G101" s="197"/>
      <c r="H101" s="197"/>
      <c r="I101" s="197"/>
      <c r="J101" s="197"/>
      <c r="K101" s="197"/>
      <c r="L101" s="57"/>
      <c r="M101" s="57"/>
    </row>
    <row r="102" spans="1:13" x14ac:dyDescent="0.25">
      <c r="A102" s="57"/>
      <c r="B102" s="57"/>
      <c r="C102" s="57"/>
      <c r="D102" s="57"/>
      <c r="E102" s="57"/>
      <c r="F102" s="57"/>
      <c r="G102" s="57"/>
      <c r="H102" s="57"/>
      <c r="I102" s="57"/>
      <c r="J102" s="57"/>
      <c r="K102" s="57"/>
      <c r="L102" s="57"/>
      <c r="M102" s="57"/>
    </row>
    <row r="103" spans="1:13" x14ac:dyDescent="0.25">
      <c r="A103" s="193" t="s">
        <v>722</v>
      </c>
      <c r="B103" s="194"/>
      <c r="C103" s="194"/>
      <c r="D103" s="194"/>
      <c r="E103" s="194"/>
      <c r="F103" s="194"/>
      <c r="G103" s="194"/>
      <c r="H103" s="194"/>
      <c r="I103" s="194"/>
      <c r="J103" s="194"/>
      <c r="K103" s="194"/>
      <c r="L103" s="177"/>
      <c r="M103" s="177"/>
    </row>
    <row r="104" spans="1:13" x14ac:dyDescent="0.25">
      <c r="A104" s="194"/>
      <c r="B104" s="194"/>
      <c r="C104" s="194"/>
      <c r="D104" s="194"/>
      <c r="E104" s="194"/>
      <c r="F104" s="194"/>
      <c r="G104" s="194"/>
      <c r="H104" s="194"/>
      <c r="I104" s="194"/>
      <c r="J104" s="194"/>
      <c r="K104" s="194"/>
      <c r="L104" s="177"/>
      <c r="M104" s="177"/>
    </row>
    <row r="105" spans="1:13" x14ac:dyDescent="0.25">
      <c r="A105" s="194"/>
      <c r="B105" s="194"/>
      <c r="C105" s="194"/>
      <c r="D105" s="194"/>
      <c r="E105" s="194"/>
      <c r="F105" s="194"/>
      <c r="G105" s="194"/>
      <c r="H105" s="194"/>
      <c r="I105" s="194"/>
      <c r="J105" s="194"/>
      <c r="K105" s="194"/>
      <c r="L105" s="177"/>
      <c r="M105" s="177"/>
    </row>
    <row r="106" spans="1:13" ht="30" customHeight="1" x14ac:dyDescent="0.25">
      <c r="A106" s="194"/>
      <c r="B106" s="194"/>
      <c r="C106" s="194"/>
      <c r="D106" s="194"/>
      <c r="E106" s="194"/>
      <c r="F106" s="194"/>
      <c r="G106" s="194"/>
      <c r="H106" s="194"/>
      <c r="I106" s="194"/>
      <c r="J106" s="194"/>
      <c r="K106" s="194"/>
      <c r="L106" s="177"/>
      <c r="M106" s="177"/>
    </row>
    <row r="107" spans="1:13" x14ac:dyDescent="0.25">
      <c r="A107" s="177"/>
      <c r="B107" s="177"/>
      <c r="C107" s="177"/>
      <c r="D107" s="177"/>
      <c r="E107" s="177"/>
      <c r="F107" s="177"/>
      <c r="G107" s="177"/>
      <c r="H107" s="177"/>
      <c r="I107" s="177"/>
      <c r="J107" s="177"/>
      <c r="K107" s="177"/>
      <c r="L107" s="177"/>
      <c r="M107" s="177"/>
    </row>
    <row r="108" spans="1:13" x14ac:dyDescent="0.25">
      <c r="A108" s="57"/>
      <c r="B108" s="57"/>
      <c r="C108" s="57"/>
      <c r="D108" s="57"/>
      <c r="E108" s="57"/>
      <c r="F108" s="57"/>
      <c r="G108" s="57"/>
      <c r="H108" s="57"/>
      <c r="I108" s="57"/>
      <c r="J108" s="57"/>
      <c r="K108" s="57"/>
      <c r="L108" s="57"/>
      <c r="M108" s="57"/>
    </row>
    <row r="109" spans="1:13" x14ac:dyDescent="0.25">
      <c r="A109" s="57"/>
      <c r="B109" s="57"/>
      <c r="C109" s="57"/>
      <c r="D109" s="57"/>
      <c r="E109" s="57"/>
      <c r="F109" s="57"/>
      <c r="G109" s="57"/>
      <c r="H109" s="57"/>
      <c r="I109" s="57"/>
      <c r="J109" s="57"/>
      <c r="K109" s="57"/>
      <c r="L109" s="57"/>
      <c r="M109" s="57"/>
    </row>
    <row r="110" spans="1:13" x14ac:dyDescent="0.25">
      <c r="A110" s="57"/>
      <c r="B110" s="57"/>
      <c r="C110" s="57"/>
      <c r="D110" s="57"/>
      <c r="E110" s="57"/>
      <c r="F110" s="57"/>
      <c r="G110" s="57"/>
      <c r="H110" s="57"/>
      <c r="I110" s="57"/>
      <c r="J110" s="57"/>
      <c r="K110" s="57"/>
      <c r="L110" s="57"/>
      <c r="M110" s="57"/>
    </row>
  </sheetData>
  <mergeCells count="183">
    <mergeCell ref="A93:M93"/>
    <mergeCell ref="A94:M94"/>
    <mergeCell ref="A95:M95"/>
    <mergeCell ref="A88:M88"/>
    <mergeCell ref="A89:M89"/>
    <mergeCell ref="A90:C91"/>
    <mergeCell ref="D90:E90"/>
    <mergeCell ref="F90:I90"/>
    <mergeCell ref="K90:K91"/>
    <mergeCell ref="L90:M91"/>
    <mergeCell ref="D91:E91"/>
    <mergeCell ref="F91:I91"/>
    <mergeCell ref="A83:M83"/>
    <mergeCell ref="A84:M84"/>
    <mergeCell ref="A85:C86"/>
    <mergeCell ref="D85:E85"/>
    <mergeCell ref="F85:I85"/>
    <mergeCell ref="K85:K86"/>
    <mergeCell ref="L85:M86"/>
    <mergeCell ref="D86:E86"/>
    <mergeCell ref="F86:I86"/>
    <mergeCell ref="A75:M75"/>
    <mergeCell ref="A76:M76"/>
    <mergeCell ref="A78:M78"/>
    <mergeCell ref="A79:M79"/>
    <mergeCell ref="A80:C81"/>
    <mergeCell ref="D80:E80"/>
    <mergeCell ref="F80:I80"/>
    <mergeCell ref="K80:K81"/>
    <mergeCell ref="L80:M81"/>
    <mergeCell ref="D81:E81"/>
    <mergeCell ref="F81:I81"/>
    <mergeCell ref="A69:K69"/>
    <mergeCell ref="A70:M70"/>
    <mergeCell ref="A71:M71"/>
    <mergeCell ref="A72:C73"/>
    <mergeCell ref="D72:E72"/>
    <mergeCell ref="F72:I72"/>
    <mergeCell ref="K72:K73"/>
    <mergeCell ref="L72:M73"/>
    <mergeCell ref="D73:E73"/>
    <mergeCell ref="F73:I73"/>
    <mergeCell ref="A66:C67"/>
    <mergeCell ref="D66:E66"/>
    <mergeCell ref="F66:I66"/>
    <mergeCell ref="K66:K67"/>
    <mergeCell ref="D67:E67"/>
    <mergeCell ref="F67:I67"/>
    <mergeCell ref="A61:K61"/>
    <mergeCell ref="A63:C64"/>
    <mergeCell ref="D63:E63"/>
    <mergeCell ref="F63:I63"/>
    <mergeCell ref="K63:K64"/>
    <mergeCell ref="L63:M64"/>
    <mergeCell ref="D64:E64"/>
    <mergeCell ref="F64:I64"/>
    <mergeCell ref="A53:M53"/>
    <mergeCell ref="A54:M54"/>
    <mergeCell ref="A55:C56"/>
    <mergeCell ref="D55:E55"/>
    <mergeCell ref="F55:I55"/>
    <mergeCell ref="K55:K56"/>
    <mergeCell ref="L55:M56"/>
    <mergeCell ref="D56:E56"/>
    <mergeCell ref="F56:I56"/>
    <mergeCell ref="A50:M50"/>
    <mergeCell ref="A51:M51"/>
    <mergeCell ref="A52:B52"/>
    <mergeCell ref="C52:D52"/>
    <mergeCell ref="E52:F52"/>
    <mergeCell ref="G52:H52"/>
    <mergeCell ref="I52:J52"/>
    <mergeCell ref="K52:L52"/>
    <mergeCell ref="A49:B49"/>
    <mergeCell ref="C49:D49"/>
    <mergeCell ref="E49:F49"/>
    <mergeCell ref="G49:H49"/>
    <mergeCell ref="I49:J49"/>
    <mergeCell ref="K49:L49"/>
    <mergeCell ref="A45:M45"/>
    <mergeCell ref="A46:M46"/>
    <mergeCell ref="A47:C48"/>
    <mergeCell ref="D47:E47"/>
    <mergeCell ref="F47:I47"/>
    <mergeCell ref="K47:K48"/>
    <mergeCell ref="L47:M48"/>
    <mergeCell ref="D48:E48"/>
    <mergeCell ref="F48:I48"/>
    <mergeCell ref="A44:B44"/>
    <mergeCell ref="C44:D44"/>
    <mergeCell ref="E44:F44"/>
    <mergeCell ref="G44:H44"/>
    <mergeCell ref="I44:J44"/>
    <mergeCell ref="K44:L44"/>
    <mergeCell ref="A40:M40"/>
    <mergeCell ref="A41:M41"/>
    <mergeCell ref="A42:C43"/>
    <mergeCell ref="D42:E42"/>
    <mergeCell ref="F42:I42"/>
    <mergeCell ref="K42:K43"/>
    <mergeCell ref="L42:M43"/>
    <mergeCell ref="D43:E43"/>
    <mergeCell ref="F43:I43"/>
    <mergeCell ref="A35:M35"/>
    <mergeCell ref="A36:M36"/>
    <mergeCell ref="A37:C38"/>
    <mergeCell ref="D37:E37"/>
    <mergeCell ref="F37:I37"/>
    <mergeCell ref="K37:K38"/>
    <mergeCell ref="L37:M38"/>
    <mergeCell ref="D38:E38"/>
    <mergeCell ref="F38:I38"/>
    <mergeCell ref="A30:M30"/>
    <mergeCell ref="A31:M31"/>
    <mergeCell ref="A32:C33"/>
    <mergeCell ref="D32:E32"/>
    <mergeCell ref="F32:I32"/>
    <mergeCell ref="K32:K33"/>
    <mergeCell ref="L32:M33"/>
    <mergeCell ref="D33:E33"/>
    <mergeCell ref="F33:I33"/>
    <mergeCell ref="A27:C28"/>
    <mergeCell ref="D27:E27"/>
    <mergeCell ref="F27:I27"/>
    <mergeCell ref="K27:K28"/>
    <mergeCell ref="D28:E28"/>
    <mergeCell ref="F28:I28"/>
    <mergeCell ref="A25:C26"/>
    <mergeCell ref="D25:E25"/>
    <mergeCell ref="F25:I25"/>
    <mergeCell ref="K25:K26"/>
    <mergeCell ref="D26:E26"/>
    <mergeCell ref="F26:I26"/>
    <mergeCell ref="A20:M20"/>
    <mergeCell ref="A21:M21"/>
    <mergeCell ref="A22:C23"/>
    <mergeCell ref="D22:E22"/>
    <mergeCell ref="F22:I22"/>
    <mergeCell ref="K22:K23"/>
    <mergeCell ref="L22:M23"/>
    <mergeCell ref="D23:E23"/>
    <mergeCell ref="F23:I23"/>
    <mergeCell ref="F17:I17"/>
    <mergeCell ref="L4:M5"/>
    <mergeCell ref="D5:E5"/>
    <mergeCell ref="F5:I5"/>
    <mergeCell ref="A7:M7"/>
    <mergeCell ref="A8:M10"/>
    <mergeCell ref="A11:C12"/>
    <mergeCell ref="D11:E11"/>
    <mergeCell ref="F11:I11"/>
    <mergeCell ref="K11:K12"/>
    <mergeCell ref="L11:M12"/>
    <mergeCell ref="D12:E12"/>
    <mergeCell ref="F12:I12"/>
    <mergeCell ref="K17:K18"/>
    <mergeCell ref="L17:M18"/>
    <mergeCell ref="D18:E18"/>
    <mergeCell ref="F18:I18"/>
    <mergeCell ref="A103:K106"/>
    <mergeCell ref="A97:K97"/>
    <mergeCell ref="A98:D98"/>
    <mergeCell ref="F98:K98"/>
    <mergeCell ref="A100:K100"/>
    <mergeCell ref="A101:D101"/>
    <mergeCell ref="F101:K101"/>
    <mergeCell ref="A1:K1"/>
    <mergeCell ref="A3:D3"/>
    <mergeCell ref="F3:K3"/>
    <mergeCell ref="A62:D62"/>
    <mergeCell ref="F62:K62"/>
    <mergeCell ref="A58:K58"/>
    <mergeCell ref="A59:D59"/>
    <mergeCell ref="F59:K59"/>
    <mergeCell ref="A2:K2"/>
    <mergeCell ref="A4:C5"/>
    <mergeCell ref="D4:E4"/>
    <mergeCell ref="F4:I4"/>
    <mergeCell ref="K4:K5"/>
    <mergeCell ref="A14:M14"/>
    <mergeCell ref="A15:M16"/>
    <mergeCell ref="A17:C18"/>
    <mergeCell ref="D17:E17"/>
  </mergeCells>
  <conditionalFormatting sqref="F17:F19">
    <cfRule type="dataBar" priority="78">
      <dataBar>
        <cfvo type="min"/>
        <cfvo type="max"/>
        <color rgb="FF008AEF"/>
      </dataBar>
      <extLst>
        <ext xmlns:x14="http://schemas.microsoft.com/office/spreadsheetml/2009/9/main" uri="{B025F937-C7B1-47D3-B67F-A62EFF666E3E}">
          <x14:id>{C9E68725-29AC-4945-B6F8-3C87024D5A1E}</x14:id>
        </ext>
      </extLst>
    </cfRule>
  </conditionalFormatting>
  <conditionalFormatting sqref="F4:F6">
    <cfRule type="dataBar" priority="79">
      <dataBar>
        <cfvo type="min"/>
        <cfvo type="max"/>
        <color rgb="FF008AEF"/>
      </dataBar>
      <extLst>
        <ext xmlns:x14="http://schemas.microsoft.com/office/spreadsheetml/2009/9/main" uri="{B025F937-C7B1-47D3-B67F-A62EFF666E3E}">
          <x14:id>{952F8E2D-4874-4EB7-8217-D91A34623778}</x14:id>
        </ext>
      </extLst>
    </cfRule>
  </conditionalFormatting>
  <conditionalFormatting sqref="F11:F13">
    <cfRule type="dataBar" priority="80">
      <dataBar>
        <cfvo type="min"/>
        <cfvo type="max"/>
        <color rgb="FF008AEF"/>
      </dataBar>
      <extLst>
        <ext xmlns:x14="http://schemas.microsoft.com/office/spreadsheetml/2009/9/main" uri="{B025F937-C7B1-47D3-B67F-A62EFF666E3E}">
          <x14:id>{415F090C-0B58-442F-B273-25DEF56E22FC}</x14:id>
        </ext>
      </extLst>
    </cfRule>
  </conditionalFormatting>
  <conditionalFormatting sqref="F34">
    <cfRule type="dataBar" priority="77">
      <dataBar>
        <cfvo type="min"/>
        <cfvo type="max"/>
        <color rgb="FF008AEF"/>
      </dataBar>
      <extLst>
        <ext xmlns:x14="http://schemas.microsoft.com/office/spreadsheetml/2009/9/main" uri="{B025F937-C7B1-47D3-B67F-A62EFF666E3E}">
          <x14:id>{53E0FF9D-4677-496B-A95C-68C10542E61E}</x14:id>
        </ext>
      </extLst>
    </cfRule>
  </conditionalFormatting>
  <conditionalFormatting sqref="F38:F39">
    <cfRule type="dataBar" priority="76">
      <dataBar>
        <cfvo type="min"/>
        <cfvo type="max"/>
        <color rgb="FF008AEF"/>
      </dataBar>
      <extLst>
        <ext xmlns:x14="http://schemas.microsoft.com/office/spreadsheetml/2009/9/main" uri="{B025F937-C7B1-47D3-B67F-A62EFF666E3E}">
          <x14:id>{6FEDC01F-D521-4C36-93C5-C9DDC358BC02}</x14:id>
        </ext>
      </extLst>
    </cfRule>
  </conditionalFormatting>
  <conditionalFormatting sqref="F38:I39">
    <cfRule type="dataBar" priority="75">
      <dataBar>
        <cfvo type="min"/>
        <cfvo type="max"/>
        <color rgb="FF008AEF"/>
      </dataBar>
      <extLst>
        <ext xmlns:x14="http://schemas.microsoft.com/office/spreadsheetml/2009/9/main" uri="{B025F937-C7B1-47D3-B67F-A62EFF666E3E}">
          <x14:id>{5102BDC0-C76D-4B40-A898-C3D956483164}</x14:id>
        </ext>
      </extLst>
    </cfRule>
  </conditionalFormatting>
  <conditionalFormatting sqref="F37">
    <cfRule type="dataBar" priority="74">
      <dataBar>
        <cfvo type="min"/>
        <cfvo type="max"/>
        <color rgb="FF008AEF"/>
      </dataBar>
      <extLst>
        <ext xmlns:x14="http://schemas.microsoft.com/office/spreadsheetml/2009/9/main" uri="{B025F937-C7B1-47D3-B67F-A62EFF666E3E}">
          <x14:id>{7988D0BE-6527-4A31-BB24-A7CE7B123736}</x14:id>
        </ext>
      </extLst>
    </cfRule>
  </conditionalFormatting>
  <conditionalFormatting sqref="F37:I37">
    <cfRule type="dataBar" priority="73">
      <dataBar>
        <cfvo type="min"/>
        <cfvo type="max"/>
        <color rgb="FF008AEF"/>
      </dataBar>
      <extLst>
        <ext xmlns:x14="http://schemas.microsoft.com/office/spreadsheetml/2009/9/main" uri="{B025F937-C7B1-47D3-B67F-A62EFF666E3E}">
          <x14:id>{4128422E-E948-4032-B8AF-C4ABA337FC28}</x14:id>
        </ext>
      </extLst>
    </cfRule>
  </conditionalFormatting>
  <conditionalFormatting sqref="F37:I39">
    <cfRule type="dataBar" priority="72">
      <dataBar>
        <cfvo type="min"/>
        <cfvo type="max"/>
        <color rgb="FF008AEF"/>
      </dataBar>
      <extLst>
        <ext xmlns:x14="http://schemas.microsoft.com/office/spreadsheetml/2009/9/main" uri="{B025F937-C7B1-47D3-B67F-A62EFF666E3E}">
          <x14:id>{BE17DD97-67F2-497B-B641-EB32A2035AA8}</x14:id>
        </ext>
      </extLst>
    </cfRule>
  </conditionalFormatting>
  <conditionalFormatting sqref="F29">
    <cfRule type="dataBar" priority="71">
      <dataBar>
        <cfvo type="min"/>
        <cfvo type="max"/>
        <color rgb="FF008AEF"/>
      </dataBar>
      <extLst>
        <ext xmlns:x14="http://schemas.microsoft.com/office/spreadsheetml/2009/9/main" uri="{B025F937-C7B1-47D3-B67F-A62EFF666E3E}">
          <x14:id>{C03097DC-D468-44D4-868B-D86DAD90A210}</x14:id>
        </ext>
      </extLst>
    </cfRule>
  </conditionalFormatting>
  <conditionalFormatting sqref="F48">
    <cfRule type="dataBar" priority="70">
      <dataBar>
        <cfvo type="min"/>
        <cfvo type="max"/>
        <color rgb="FF008AEF"/>
      </dataBar>
      <extLst>
        <ext xmlns:x14="http://schemas.microsoft.com/office/spreadsheetml/2009/9/main" uri="{B025F937-C7B1-47D3-B67F-A62EFF666E3E}">
          <x14:id>{6C334B2E-732D-440E-92F1-E6838DAFC132}</x14:id>
        </ext>
      </extLst>
    </cfRule>
  </conditionalFormatting>
  <conditionalFormatting sqref="F48:I48">
    <cfRule type="dataBar" priority="69">
      <dataBar>
        <cfvo type="min"/>
        <cfvo type="max"/>
        <color rgb="FF008AEF"/>
      </dataBar>
      <extLst>
        <ext xmlns:x14="http://schemas.microsoft.com/office/spreadsheetml/2009/9/main" uri="{B025F937-C7B1-47D3-B67F-A62EFF666E3E}">
          <x14:id>{2ECAA283-C149-4DAB-B63D-FD21DD45E31C}</x14:id>
        </ext>
      </extLst>
    </cfRule>
  </conditionalFormatting>
  <conditionalFormatting sqref="F47">
    <cfRule type="dataBar" priority="68">
      <dataBar>
        <cfvo type="min"/>
        <cfvo type="max"/>
        <color rgb="FF008AEF"/>
      </dataBar>
      <extLst>
        <ext xmlns:x14="http://schemas.microsoft.com/office/spreadsheetml/2009/9/main" uri="{B025F937-C7B1-47D3-B67F-A62EFF666E3E}">
          <x14:id>{50000C4C-C08F-4ADE-A2B4-D75582219203}</x14:id>
        </ext>
      </extLst>
    </cfRule>
  </conditionalFormatting>
  <conditionalFormatting sqref="F47:I47">
    <cfRule type="dataBar" priority="67">
      <dataBar>
        <cfvo type="min"/>
        <cfvo type="max"/>
        <color rgb="FF008AEF"/>
      </dataBar>
      <extLst>
        <ext xmlns:x14="http://schemas.microsoft.com/office/spreadsheetml/2009/9/main" uri="{B025F937-C7B1-47D3-B67F-A62EFF666E3E}">
          <x14:id>{4866B798-4A00-4D1B-81CE-0A706C2D5334}</x14:id>
        </ext>
      </extLst>
    </cfRule>
  </conditionalFormatting>
  <conditionalFormatting sqref="F47:I48">
    <cfRule type="dataBar" priority="66">
      <dataBar>
        <cfvo type="min"/>
        <cfvo type="max"/>
        <color rgb="FF008AEF"/>
      </dataBar>
      <extLst>
        <ext xmlns:x14="http://schemas.microsoft.com/office/spreadsheetml/2009/9/main" uri="{B025F937-C7B1-47D3-B67F-A62EFF666E3E}">
          <x14:id>{12F7E595-619B-47E3-ADE2-6C57329CF52B}</x14:id>
        </ext>
      </extLst>
    </cfRule>
  </conditionalFormatting>
  <conditionalFormatting sqref="F55">
    <cfRule type="dataBar" priority="65">
      <dataBar>
        <cfvo type="min"/>
        <cfvo type="max"/>
        <color rgb="FF008AEF"/>
      </dataBar>
      <extLst>
        <ext xmlns:x14="http://schemas.microsoft.com/office/spreadsheetml/2009/9/main" uri="{B025F937-C7B1-47D3-B67F-A62EFF666E3E}">
          <x14:id>{F8D761FF-9FD9-4926-92F8-F84DD3455E61}</x14:id>
        </ext>
      </extLst>
    </cfRule>
  </conditionalFormatting>
  <conditionalFormatting sqref="F55:I55">
    <cfRule type="dataBar" priority="64">
      <dataBar>
        <cfvo type="min"/>
        <cfvo type="max"/>
        <color rgb="FF008AEF"/>
      </dataBar>
      <extLst>
        <ext xmlns:x14="http://schemas.microsoft.com/office/spreadsheetml/2009/9/main" uri="{B025F937-C7B1-47D3-B67F-A62EFF666E3E}">
          <x14:id>{9F6FA99A-3BCB-4865-AE87-478B36DD5244}</x14:id>
        </ext>
      </extLst>
    </cfRule>
  </conditionalFormatting>
  <conditionalFormatting sqref="F74">
    <cfRule type="dataBar" priority="63">
      <dataBar>
        <cfvo type="min"/>
        <cfvo type="max"/>
        <color rgb="FF008AEF"/>
      </dataBar>
      <extLst>
        <ext xmlns:x14="http://schemas.microsoft.com/office/spreadsheetml/2009/9/main" uri="{B025F937-C7B1-47D3-B67F-A62EFF666E3E}">
          <x14:id>{A159E2E7-262C-46F3-A82C-42CA2007C025}</x14:id>
        </ext>
      </extLst>
    </cfRule>
  </conditionalFormatting>
  <conditionalFormatting sqref="F74:I74">
    <cfRule type="dataBar" priority="62">
      <dataBar>
        <cfvo type="min"/>
        <cfvo type="max"/>
        <color rgb="FF008AEF"/>
      </dataBar>
      <extLst>
        <ext xmlns:x14="http://schemas.microsoft.com/office/spreadsheetml/2009/9/main" uri="{B025F937-C7B1-47D3-B67F-A62EFF666E3E}">
          <x14:id>{2CD4906A-A1C6-4D7A-AA68-1D77DE45CA2F}</x14:id>
        </ext>
      </extLst>
    </cfRule>
  </conditionalFormatting>
  <conditionalFormatting sqref="F74:I74">
    <cfRule type="dataBar" priority="61">
      <dataBar>
        <cfvo type="min"/>
        <cfvo type="max"/>
        <color rgb="FF008AEF"/>
      </dataBar>
      <extLst>
        <ext xmlns:x14="http://schemas.microsoft.com/office/spreadsheetml/2009/9/main" uri="{B025F937-C7B1-47D3-B67F-A62EFF666E3E}">
          <x14:id>{C12F9122-30EB-4427-893A-46C1255A3D06}</x14:id>
        </ext>
      </extLst>
    </cfRule>
  </conditionalFormatting>
  <conditionalFormatting sqref="F82">
    <cfRule type="dataBar" priority="58">
      <dataBar>
        <cfvo type="min"/>
        <cfvo type="max"/>
        <color rgb="FF008AEF"/>
      </dataBar>
      <extLst>
        <ext xmlns:x14="http://schemas.microsoft.com/office/spreadsheetml/2009/9/main" uri="{B025F937-C7B1-47D3-B67F-A62EFF666E3E}">
          <x14:id>{C5DA6F17-7D34-4179-9FE8-E094A3B9DD2A}</x14:id>
        </ext>
      </extLst>
    </cfRule>
  </conditionalFormatting>
  <conditionalFormatting sqref="F82:I82">
    <cfRule type="dataBar" priority="57">
      <dataBar>
        <cfvo type="min"/>
        <cfvo type="max"/>
        <color rgb="FF008AEF"/>
      </dataBar>
      <extLst>
        <ext xmlns:x14="http://schemas.microsoft.com/office/spreadsheetml/2009/9/main" uri="{B025F937-C7B1-47D3-B67F-A62EFF666E3E}">
          <x14:id>{6BA3BA9D-C090-42E4-A453-F32EFFB09F15}</x14:id>
        </ext>
      </extLst>
    </cfRule>
  </conditionalFormatting>
  <conditionalFormatting sqref="F82:I82">
    <cfRule type="dataBar" priority="56">
      <dataBar>
        <cfvo type="min"/>
        <cfvo type="max"/>
        <color rgb="FF008AEF"/>
      </dataBar>
      <extLst>
        <ext xmlns:x14="http://schemas.microsoft.com/office/spreadsheetml/2009/9/main" uri="{B025F937-C7B1-47D3-B67F-A62EFF666E3E}">
          <x14:id>{F4CBB4F6-F7A2-4124-8782-33DF5E039FE4}</x14:id>
        </ext>
      </extLst>
    </cfRule>
  </conditionalFormatting>
  <conditionalFormatting sqref="F87">
    <cfRule type="dataBar" priority="55">
      <dataBar>
        <cfvo type="min"/>
        <cfvo type="max"/>
        <color rgb="FF008AEF"/>
      </dataBar>
      <extLst>
        <ext xmlns:x14="http://schemas.microsoft.com/office/spreadsheetml/2009/9/main" uri="{B025F937-C7B1-47D3-B67F-A62EFF666E3E}">
          <x14:id>{D9AD0C09-C6C8-4B8F-9E44-811E4C739077}</x14:id>
        </ext>
      </extLst>
    </cfRule>
  </conditionalFormatting>
  <conditionalFormatting sqref="F87:I87">
    <cfRule type="dataBar" priority="54">
      <dataBar>
        <cfvo type="min"/>
        <cfvo type="max"/>
        <color rgb="FF008AEF"/>
      </dataBar>
      <extLst>
        <ext xmlns:x14="http://schemas.microsoft.com/office/spreadsheetml/2009/9/main" uri="{B025F937-C7B1-47D3-B67F-A62EFF666E3E}">
          <x14:id>{161A0A13-71FE-4FD3-8FB6-90DF223B606D}</x14:id>
        </ext>
      </extLst>
    </cfRule>
  </conditionalFormatting>
  <conditionalFormatting sqref="F87:I87">
    <cfRule type="dataBar" priority="53">
      <dataBar>
        <cfvo type="min"/>
        <cfvo type="max"/>
        <color rgb="FF008AEF"/>
      </dataBar>
      <extLst>
        <ext xmlns:x14="http://schemas.microsoft.com/office/spreadsheetml/2009/9/main" uri="{B025F937-C7B1-47D3-B67F-A62EFF666E3E}">
          <x14:id>{577C019A-2B2F-4337-BD2A-EC7C7BD821BD}</x14:id>
        </ext>
      </extLst>
    </cfRule>
  </conditionalFormatting>
  <conditionalFormatting sqref="F92">
    <cfRule type="dataBar" priority="52">
      <dataBar>
        <cfvo type="min"/>
        <cfvo type="max"/>
        <color rgb="FF008AEF"/>
      </dataBar>
      <extLst>
        <ext xmlns:x14="http://schemas.microsoft.com/office/spreadsheetml/2009/9/main" uri="{B025F937-C7B1-47D3-B67F-A62EFF666E3E}">
          <x14:id>{E8D7D8CC-4A8E-4D9B-8816-C5B58F333B90}</x14:id>
        </ext>
      </extLst>
    </cfRule>
  </conditionalFormatting>
  <conditionalFormatting sqref="F92:I92">
    <cfRule type="dataBar" priority="51">
      <dataBar>
        <cfvo type="min"/>
        <cfvo type="max"/>
        <color rgb="FF008AEF"/>
      </dataBar>
      <extLst>
        <ext xmlns:x14="http://schemas.microsoft.com/office/spreadsheetml/2009/9/main" uri="{B025F937-C7B1-47D3-B67F-A62EFF666E3E}">
          <x14:id>{C2CA1691-FD43-4EB7-A8DA-A47A08BF9231}</x14:id>
        </ext>
      </extLst>
    </cfRule>
  </conditionalFormatting>
  <conditionalFormatting sqref="F92:I92">
    <cfRule type="dataBar" priority="50">
      <dataBar>
        <cfvo type="min"/>
        <cfvo type="max"/>
        <color rgb="FF008AEF"/>
      </dataBar>
      <extLst>
        <ext xmlns:x14="http://schemas.microsoft.com/office/spreadsheetml/2009/9/main" uri="{B025F937-C7B1-47D3-B67F-A62EFF666E3E}">
          <x14:id>{E8C0ABC5-F11F-48DB-B7DF-22079EAD741E}</x14:id>
        </ext>
      </extLst>
    </cfRule>
  </conditionalFormatting>
  <conditionalFormatting sqref="F55">
    <cfRule type="dataBar" priority="49">
      <dataBar>
        <cfvo type="min"/>
        <cfvo type="max"/>
        <color rgb="FF008AEF"/>
      </dataBar>
      <extLst>
        <ext xmlns:x14="http://schemas.microsoft.com/office/spreadsheetml/2009/9/main" uri="{B025F937-C7B1-47D3-B67F-A62EFF666E3E}">
          <x14:id>{B318A97A-F1B2-4C09-8941-5ECAED973DE0}</x14:id>
        </ext>
      </extLst>
    </cfRule>
  </conditionalFormatting>
  <conditionalFormatting sqref="F55:I55">
    <cfRule type="dataBar" priority="48">
      <dataBar>
        <cfvo type="min"/>
        <cfvo type="max"/>
        <color rgb="FF008AEF"/>
      </dataBar>
      <extLst>
        <ext xmlns:x14="http://schemas.microsoft.com/office/spreadsheetml/2009/9/main" uri="{B025F937-C7B1-47D3-B67F-A62EFF666E3E}">
          <x14:id>{AFCCE947-A2D7-447B-AB01-6076E73BEDF2}</x14:id>
        </ext>
      </extLst>
    </cfRule>
  </conditionalFormatting>
  <conditionalFormatting sqref="F96">
    <cfRule type="dataBar" priority="46">
      <dataBar>
        <cfvo type="min"/>
        <cfvo type="max"/>
        <color rgb="FF008AEF"/>
      </dataBar>
      <extLst>
        <ext xmlns:x14="http://schemas.microsoft.com/office/spreadsheetml/2009/9/main" uri="{B025F937-C7B1-47D3-B67F-A62EFF666E3E}">
          <x14:id>{4639339E-7AA6-4E20-A29F-3B4D5E67AB8D}</x14:id>
        </ext>
      </extLst>
    </cfRule>
  </conditionalFormatting>
  <conditionalFormatting sqref="F96:I96">
    <cfRule type="dataBar" priority="45">
      <dataBar>
        <cfvo type="min"/>
        <cfvo type="max"/>
        <color rgb="FF008AEF"/>
      </dataBar>
      <extLst>
        <ext xmlns:x14="http://schemas.microsoft.com/office/spreadsheetml/2009/9/main" uri="{B025F937-C7B1-47D3-B67F-A62EFF666E3E}">
          <x14:id>{0A0E0278-A310-45B3-B06E-D4310659829A}</x14:id>
        </ext>
      </extLst>
    </cfRule>
  </conditionalFormatting>
  <conditionalFormatting sqref="F96:I96">
    <cfRule type="dataBar" priority="44">
      <dataBar>
        <cfvo type="min"/>
        <cfvo type="max"/>
        <color rgb="FF008AEF"/>
      </dataBar>
      <extLst>
        <ext xmlns:x14="http://schemas.microsoft.com/office/spreadsheetml/2009/9/main" uri="{B025F937-C7B1-47D3-B67F-A62EFF666E3E}">
          <x14:id>{64176B1A-160B-49FB-9779-65E2238267A5}</x14:id>
        </ext>
      </extLst>
    </cfRule>
  </conditionalFormatting>
  <conditionalFormatting sqref="F27">
    <cfRule type="dataBar" priority="43">
      <dataBar>
        <cfvo type="min"/>
        <cfvo type="max"/>
        <color rgb="FF008AEF"/>
      </dataBar>
      <extLst>
        <ext xmlns:x14="http://schemas.microsoft.com/office/spreadsheetml/2009/9/main" uri="{B025F937-C7B1-47D3-B67F-A62EFF666E3E}">
          <x14:id>{3DC18EEB-09FA-4777-A954-DE63955BBCE6}</x14:id>
        </ext>
      </extLst>
    </cfRule>
  </conditionalFormatting>
  <conditionalFormatting sqref="F27:I27">
    <cfRule type="dataBar" priority="42">
      <dataBar>
        <cfvo type="min"/>
        <cfvo type="max"/>
        <color rgb="FF008AEF"/>
      </dataBar>
      <extLst>
        <ext xmlns:x14="http://schemas.microsoft.com/office/spreadsheetml/2009/9/main" uri="{B025F937-C7B1-47D3-B67F-A62EFF666E3E}">
          <x14:id>{68337BD2-1B1F-4945-90DD-D855BCA06F0F}</x14:id>
        </ext>
      </extLst>
    </cfRule>
  </conditionalFormatting>
  <conditionalFormatting sqref="F27:I27">
    <cfRule type="dataBar" priority="41">
      <dataBar>
        <cfvo type="min"/>
        <cfvo type="max"/>
        <color rgb="FF008AEF"/>
      </dataBar>
      <extLst>
        <ext xmlns:x14="http://schemas.microsoft.com/office/spreadsheetml/2009/9/main" uri="{B025F937-C7B1-47D3-B67F-A62EFF666E3E}">
          <x14:id>{C8FE7BFD-818B-4764-AC2F-037505916E39}</x14:id>
        </ext>
      </extLst>
    </cfRule>
  </conditionalFormatting>
  <conditionalFormatting sqref="F28">
    <cfRule type="dataBar" priority="40">
      <dataBar>
        <cfvo type="min"/>
        <cfvo type="max"/>
        <color rgb="FF008AEF"/>
      </dataBar>
      <extLst>
        <ext xmlns:x14="http://schemas.microsoft.com/office/spreadsheetml/2009/9/main" uri="{B025F937-C7B1-47D3-B67F-A62EFF666E3E}">
          <x14:id>{5C969933-1011-444A-BA38-C8D82EB13BD4}</x14:id>
        </ext>
      </extLst>
    </cfRule>
  </conditionalFormatting>
  <conditionalFormatting sqref="F28:I28">
    <cfRule type="dataBar" priority="39">
      <dataBar>
        <cfvo type="min"/>
        <cfvo type="max"/>
        <color rgb="FF008AEF"/>
      </dataBar>
      <extLst>
        <ext xmlns:x14="http://schemas.microsoft.com/office/spreadsheetml/2009/9/main" uri="{B025F937-C7B1-47D3-B67F-A62EFF666E3E}">
          <x14:id>{9E938AB5-A552-46DA-81E4-2AEA77EF5E17}</x14:id>
        </ext>
      </extLst>
    </cfRule>
  </conditionalFormatting>
  <conditionalFormatting sqref="F28:I28">
    <cfRule type="dataBar" priority="38">
      <dataBar>
        <cfvo type="min"/>
        <cfvo type="max"/>
        <color rgb="FF008AEF"/>
      </dataBar>
      <extLst>
        <ext xmlns:x14="http://schemas.microsoft.com/office/spreadsheetml/2009/9/main" uri="{B025F937-C7B1-47D3-B67F-A62EFF666E3E}">
          <x14:id>{93AC9302-6C19-4F33-A30F-E4FA55285AE5}</x14:id>
        </ext>
      </extLst>
    </cfRule>
  </conditionalFormatting>
  <conditionalFormatting sqref="F25:F26">
    <cfRule type="dataBar" priority="37">
      <dataBar>
        <cfvo type="min"/>
        <cfvo type="max"/>
        <color rgb="FF008AEF"/>
      </dataBar>
      <extLst>
        <ext xmlns:x14="http://schemas.microsoft.com/office/spreadsheetml/2009/9/main" uri="{B025F937-C7B1-47D3-B67F-A62EFF666E3E}">
          <x14:id>{6B7D4B34-F13D-4C0F-9B0F-27BD9508F32C}</x14:id>
        </ext>
      </extLst>
    </cfRule>
  </conditionalFormatting>
  <conditionalFormatting sqref="F22:F24">
    <cfRule type="dataBar" priority="81">
      <dataBar>
        <cfvo type="min"/>
        <cfvo type="max"/>
        <color rgb="FF008AEF"/>
      </dataBar>
      <extLst>
        <ext xmlns:x14="http://schemas.microsoft.com/office/spreadsheetml/2009/9/main" uri="{B025F937-C7B1-47D3-B67F-A62EFF666E3E}">
          <x14:id>{8192435D-2CC3-4088-B257-BE393A695691}</x14:id>
        </ext>
      </extLst>
    </cfRule>
  </conditionalFormatting>
  <conditionalFormatting sqref="F32:F33">
    <cfRule type="dataBar" priority="36">
      <dataBar>
        <cfvo type="min"/>
        <cfvo type="max"/>
        <color rgb="FF008AEF"/>
      </dataBar>
      <extLst>
        <ext xmlns:x14="http://schemas.microsoft.com/office/spreadsheetml/2009/9/main" uri="{B025F937-C7B1-47D3-B67F-A62EFF666E3E}">
          <x14:id>{14FE5C2B-E8D2-49BE-AA5C-EB56C820664A}</x14:id>
        </ext>
      </extLst>
    </cfRule>
  </conditionalFormatting>
  <conditionalFormatting sqref="F43">
    <cfRule type="dataBar" priority="35">
      <dataBar>
        <cfvo type="min"/>
        <cfvo type="max"/>
        <color rgb="FF008AEF"/>
      </dataBar>
      <extLst>
        <ext xmlns:x14="http://schemas.microsoft.com/office/spreadsheetml/2009/9/main" uri="{B025F937-C7B1-47D3-B67F-A62EFF666E3E}">
          <x14:id>{157653C7-4748-42E3-9A06-7782FED05091}</x14:id>
        </ext>
      </extLst>
    </cfRule>
  </conditionalFormatting>
  <conditionalFormatting sqref="F43:I43">
    <cfRule type="dataBar" priority="34">
      <dataBar>
        <cfvo type="min"/>
        <cfvo type="max"/>
        <color rgb="FF008AEF"/>
      </dataBar>
      <extLst>
        <ext xmlns:x14="http://schemas.microsoft.com/office/spreadsheetml/2009/9/main" uri="{B025F937-C7B1-47D3-B67F-A62EFF666E3E}">
          <x14:id>{788AD2B9-00D2-4D30-87CA-F4B5BB29E580}</x14:id>
        </ext>
      </extLst>
    </cfRule>
  </conditionalFormatting>
  <conditionalFormatting sqref="F42">
    <cfRule type="dataBar" priority="33">
      <dataBar>
        <cfvo type="min"/>
        <cfvo type="max"/>
        <color rgb="FF008AEF"/>
      </dataBar>
      <extLst>
        <ext xmlns:x14="http://schemas.microsoft.com/office/spreadsheetml/2009/9/main" uri="{B025F937-C7B1-47D3-B67F-A62EFF666E3E}">
          <x14:id>{C96E110D-92B6-4D02-93F9-F5AA26E23A2E}</x14:id>
        </ext>
      </extLst>
    </cfRule>
  </conditionalFormatting>
  <conditionalFormatting sqref="F42:I42">
    <cfRule type="dataBar" priority="32">
      <dataBar>
        <cfvo type="min"/>
        <cfvo type="max"/>
        <color rgb="FF008AEF"/>
      </dataBar>
      <extLst>
        <ext xmlns:x14="http://schemas.microsoft.com/office/spreadsheetml/2009/9/main" uri="{B025F937-C7B1-47D3-B67F-A62EFF666E3E}">
          <x14:id>{0DF9BEAA-EF63-403C-8D7E-9F1FCF542A2B}</x14:id>
        </ext>
      </extLst>
    </cfRule>
  </conditionalFormatting>
  <conditionalFormatting sqref="F42:I43">
    <cfRule type="dataBar" priority="31">
      <dataBar>
        <cfvo type="min"/>
        <cfvo type="max"/>
        <color rgb="FF008AEF"/>
      </dataBar>
      <extLst>
        <ext xmlns:x14="http://schemas.microsoft.com/office/spreadsheetml/2009/9/main" uri="{B025F937-C7B1-47D3-B67F-A62EFF666E3E}">
          <x14:id>{D9D64713-0F39-47F3-97C0-4778F60215CB}</x14:id>
        </ext>
      </extLst>
    </cfRule>
  </conditionalFormatting>
  <conditionalFormatting sqref="F72:F73">
    <cfRule type="dataBar" priority="30">
      <dataBar>
        <cfvo type="min"/>
        <cfvo type="max"/>
        <color rgb="FF008AEF"/>
      </dataBar>
      <extLst>
        <ext xmlns:x14="http://schemas.microsoft.com/office/spreadsheetml/2009/9/main" uri="{B025F937-C7B1-47D3-B67F-A62EFF666E3E}">
          <x14:id>{4583C86F-30BA-49DE-A500-9D63361E8FFF}</x14:id>
        </ext>
      </extLst>
    </cfRule>
  </conditionalFormatting>
  <conditionalFormatting sqref="F64:F65 F68">
    <cfRule type="dataBar" priority="29">
      <dataBar>
        <cfvo type="min"/>
        <cfvo type="max"/>
        <color rgb="FF008AEF"/>
      </dataBar>
      <extLst>
        <ext xmlns:x14="http://schemas.microsoft.com/office/spreadsheetml/2009/9/main" uri="{B025F937-C7B1-47D3-B67F-A62EFF666E3E}">
          <x14:id>{84654231-EFF5-4620-8AEE-17382831FBF0}</x14:id>
        </ext>
      </extLst>
    </cfRule>
  </conditionalFormatting>
  <conditionalFormatting sqref="F64:I65 F68:I68">
    <cfRule type="dataBar" priority="28">
      <dataBar>
        <cfvo type="min"/>
        <cfvo type="max"/>
        <color rgb="FF008AEF"/>
      </dataBar>
      <extLst>
        <ext xmlns:x14="http://schemas.microsoft.com/office/spreadsheetml/2009/9/main" uri="{B025F937-C7B1-47D3-B67F-A62EFF666E3E}">
          <x14:id>{34BBC61C-A125-4A09-9662-62E9773BE4A1}</x14:id>
        </ext>
      </extLst>
    </cfRule>
  </conditionalFormatting>
  <conditionalFormatting sqref="F63">
    <cfRule type="dataBar" priority="27">
      <dataBar>
        <cfvo type="min"/>
        <cfvo type="max"/>
        <color rgb="FF008AEF"/>
      </dataBar>
      <extLst>
        <ext xmlns:x14="http://schemas.microsoft.com/office/spreadsheetml/2009/9/main" uri="{B025F937-C7B1-47D3-B67F-A62EFF666E3E}">
          <x14:id>{2949CC65-2D7D-4DB3-B690-C203C929E12B}</x14:id>
        </ext>
      </extLst>
    </cfRule>
  </conditionalFormatting>
  <conditionalFormatting sqref="F63:I63">
    <cfRule type="dataBar" priority="26">
      <dataBar>
        <cfvo type="min"/>
        <cfvo type="max"/>
        <color rgb="FF008AEF"/>
      </dataBar>
      <extLst>
        <ext xmlns:x14="http://schemas.microsoft.com/office/spreadsheetml/2009/9/main" uri="{B025F937-C7B1-47D3-B67F-A62EFF666E3E}">
          <x14:id>{BC9DCAD3-F8A2-46CF-AC63-353B70AFCD54}</x14:id>
        </ext>
      </extLst>
    </cfRule>
  </conditionalFormatting>
  <conditionalFormatting sqref="F63:I65 F68:I68">
    <cfRule type="dataBar" priority="25">
      <dataBar>
        <cfvo type="min"/>
        <cfvo type="max"/>
        <color rgb="FF008AEF"/>
      </dataBar>
      <extLst>
        <ext xmlns:x14="http://schemas.microsoft.com/office/spreadsheetml/2009/9/main" uri="{B025F937-C7B1-47D3-B67F-A62EFF666E3E}">
          <x14:id>{5E5E2A90-0CBF-43A4-9040-20EA4B31E989}</x14:id>
        </ext>
      </extLst>
    </cfRule>
  </conditionalFormatting>
  <conditionalFormatting sqref="F67">
    <cfRule type="dataBar" priority="24">
      <dataBar>
        <cfvo type="min"/>
        <cfvo type="max"/>
        <color rgb="FF008AEF"/>
      </dataBar>
      <extLst>
        <ext xmlns:x14="http://schemas.microsoft.com/office/spreadsheetml/2009/9/main" uri="{B025F937-C7B1-47D3-B67F-A62EFF666E3E}">
          <x14:id>{108EAE8E-6A1A-4D03-AAFF-E084071B3539}</x14:id>
        </ext>
      </extLst>
    </cfRule>
  </conditionalFormatting>
  <conditionalFormatting sqref="F67:I67">
    <cfRule type="dataBar" priority="23">
      <dataBar>
        <cfvo type="min"/>
        <cfvo type="max"/>
        <color rgb="FF008AEF"/>
      </dataBar>
      <extLst>
        <ext xmlns:x14="http://schemas.microsoft.com/office/spreadsheetml/2009/9/main" uri="{B025F937-C7B1-47D3-B67F-A62EFF666E3E}">
          <x14:id>{10667CF5-22C7-4610-83EC-A4CEB1259193}</x14:id>
        </ext>
      </extLst>
    </cfRule>
  </conditionalFormatting>
  <conditionalFormatting sqref="F66">
    <cfRule type="dataBar" priority="22">
      <dataBar>
        <cfvo type="min"/>
        <cfvo type="max"/>
        <color rgb="FF008AEF"/>
      </dataBar>
      <extLst>
        <ext xmlns:x14="http://schemas.microsoft.com/office/spreadsheetml/2009/9/main" uri="{B025F937-C7B1-47D3-B67F-A62EFF666E3E}">
          <x14:id>{72480340-6759-4ADF-959C-10B3DB59EB8F}</x14:id>
        </ext>
      </extLst>
    </cfRule>
  </conditionalFormatting>
  <conditionalFormatting sqref="F66:I66">
    <cfRule type="dataBar" priority="21">
      <dataBar>
        <cfvo type="min"/>
        <cfvo type="max"/>
        <color rgb="FF008AEF"/>
      </dataBar>
      <extLst>
        <ext xmlns:x14="http://schemas.microsoft.com/office/spreadsheetml/2009/9/main" uri="{B025F937-C7B1-47D3-B67F-A62EFF666E3E}">
          <x14:id>{A2995984-6088-4EBD-9912-6AB4F0394827}</x14:id>
        </ext>
      </extLst>
    </cfRule>
  </conditionalFormatting>
  <conditionalFormatting sqref="F66:I67">
    <cfRule type="dataBar" priority="20">
      <dataBar>
        <cfvo type="min"/>
        <cfvo type="max"/>
        <color rgb="FF008AEF"/>
      </dataBar>
      <extLst>
        <ext xmlns:x14="http://schemas.microsoft.com/office/spreadsheetml/2009/9/main" uri="{B025F937-C7B1-47D3-B67F-A62EFF666E3E}">
          <x14:id>{B0F46489-3E09-4CBD-81F1-76599E5DF161}</x14:id>
        </ext>
      </extLst>
    </cfRule>
  </conditionalFormatting>
  <conditionalFormatting sqref="F80:F81">
    <cfRule type="dataBar" priority="19">
      <dataBar>
        <cfvo type="min"/>
        <cfvo type="max"/>
        <color rgb="FF008AEF"/>
      </dataBar>
      <extLst>
        <ext xmlns:x14="http://schemas.microsoft.com/office/spreadsheetml/2009/9/main" uri="{B025F937-C7B1-47D3-B67F-A62EFF666E3E}">
          <x14:id>{F051F9AA-D919-46CB-B570-CB8C2E934AA9}</x14:id>
        </ext>
      </extLst>
    </cfRule>
  </conditionalFormatting>
  <conditionalFormatting sqref="F85:F86">
    <cfRule type="dataBar" priority="18">
      <dataBar>
        <cfvo type="min"/>
        <cfvo type="max"/>
        <color rgb="FF008AEF"/>
      </dataBar>
      <extLst>
        <ext xmlns:x14="http://schemas.microsoft.com/office/spreadsheetml/2009/9/main" uri="{B025F937-C7B1-47D3-B67F-A62EFF666E3E}">
          <x14:id>{2B7D94AC-E86C-4530-866A-E1A6FFBD50F7}</x14:id>
        </ext>
      </extLst>
    </cfRule>
  </conditionalFormatting>
  <conditionalFormatting sqref="F90:F91">
    <cfRule type="dataBar" priority="17">
      <dataBar>
        <cfvo type="min"/>
        <cfvo type="max"/>
        <color rgb="FF008AEF"/>
      </dataBar>
      <extLst>
        <ext xmlns:x14="http://schemas.microsoft.com/office/spreadsheetml/2009/9/main" uri="{B025F937-C7B1-47D3-B67F-A62EFF666E3E}">
          <x14:id>{B9368D7F-2019-4256-9BA9-7CEBC1331B79}</x14:id>
        </ext>
      </extLst>
    </cfRule>
  </conditionalFormatting>
  <conditionalFormatting sqref="F56:F57">
    <cfRule type="dataBar" priority="82">
      <dataBar>
        <cfvo type="min"/>
        <cfvo type="max"/>
        <color rgb="FF008AEF"/>
      </dataBar>
      <extLst>
        <ext xmlns:x14="http://schemas.microsoft.com/office/spreadsheetml/2009/9/main" uri="{B025F937-C7B1-47D3-B67F-A62EFF666E3E}">
          <x14:id>{EB886685-702B-4378-AE67-40D1F0A86C99}</x14:id>
        </ext>
      </extLst>
    </cfRule>
  </conditionalFormatting>
  <conditionalFormatting sqref="F56:I57">
    <cfRule type="dataBar" priority="83">
      <dataBar>
        <cfvo type="min"/>
        <cfvo type="max"/>
        <color rgb="FF008AEF"/>
      </dataBar>
      <extLst>
        <ext xmlns:x14="http://schemas.microsoft.com/office/spreadsheetml/2009/9/main" uri="{B025F937-C7B1-47D3-B67F-A62EFF666E3E}">
          <x14:id>{3679ECD4-BF96-4A65-8625-58E049A58228}</x14:id>
        </ext>
      </extLst>
    </cfRule>
  </conditionalFormatting>
  <conditionalFormatting sqref="F55:I57">
    <cfRule type="dataBar" priority="84">
      <dataBar>
        <cfvo type="min"/>
        <cfvo type="max"/>
        <color rgb="FF008AEF"/>
      </dataBar>
      <extLst>
        <ext xmlns:x14="http://schemas.microsoft.com/office/spreadsheetml/2009/9/main" uri="{B025F937-C7B1-47D3-B67F-A62EFF666E3E}">
          <x14:id>{CB84AC1D-E48C-4736-9228-81AC00C311AB}</x14:id>
        </ext>
      </extLst>
    </cfRule>
  </conditionalFormatting>
  <conditionalFormatting sqref="F3">
    <cfRule type="dataBar" priority="16">
      <dataBar>
        <cfvo type="min"/>
        <cfvo type="max"/>
        <color rgb="FF008AEF"/>
      </dataBar>
      <extLst>
        <ext xmlns:x14="http://schemas.microsoft.com/office/spreadsheetml/2009/9/main" uri="{B025F937-C7B1-47D3-B67F-A62EFF666E3E}">
          <x14:id>{8B66854E-5769-4B1F-9B7A-56BB0B7D957E}</x14:id>
        </ext>
      </extLst>
    </cfRule>
  </conditionalFormatting>
  <conditionalFormatting sqref="F3">
    <cfRule type="dataBar" priority="15">
      <dataBar>
        <cfvo type="min"/>
        <cfvo type="max"/>
        <color rgb="FF63C384"/>
      </dataBar>
      <extLst>
        <ext xmlns:x14="http://schemas.microsoft.com/office/spreadsheetml/2009/9/main" uri="{B025F937-C7B1-47D3-B67F-A62EFF666E3E}">
          <x14:id>{5C9C685C-D129-46FD-AF6B-AB9F45C76A26}</x14:id>
        </ext>
      </extLst>
    </cfRule>
  </conditionalFormatting>
  <conditionalFormatting sqref="F62">
    <cfRule type="dataBar" priority="14">
      <dataBar>
        <cfvo type="min"/>
        <cfvo type="max"/>
        <color rgb="FF008AEF"/>
      </dataBar>
      <extLst>
        <ext xmlns:x14="http://schemas.microsoft.com/office/spreadsheetml/2009/9/main" uri="{B025F937-C7B1-47D3-B67F-A62EFF666E3E}">
          <x14:id>{2445B136-D17B-4464-BD8C-A5F6E9D0AE8B}</x14:id>
        </ext>
      </extLst>
    </cfRule>
  </conditionalFormatting>
  <conditionalFormatting sqref="F62">
    <cfRule type="dataBar" priority="13">
      <dataBar>
        <cfvo type="min"/>
        <cfvo type="max"/>
        <color rgb="FF63C384"/>
      </dataBar>
      <extLst>
        <ext xmlns:x14="http://schemas.microsoft.com/office/spreadsheetml/2009/9/main" uri="{B025F937-C7B1-47D3-B67F-A62EFF666E3E}">
          <x14:id>{F88647D8-0823-4D7D-B8DA-210D7DE130EE}</x14:id>
        </ext>
      </extLst>
    </cfRule>
  </conditionalFormatting>
  <conditionalFormatting sqref="F59:F60">
    <cfRule type="dataBar" priority="12">
      <dataBar>
        <cfvo type="min"/>
        <cfvo type="max"/>
        <color rgb="FF008AEF"/>
      </dataBar>
      <extLst>
        <ext xmlns:x14="http://schemas.microsoft.com/office/spreadsheetml/2009/9/main" uri="{B025F937-C7B1-47D3-B67F-A62EFF666E3E}">
          <x14:id>{AADD1837-53FB-4AD6-AF41-05D9D7E0221A}</x14:id>
        </ext>
      </extLst>
    </cfRule>
  </conditionalFormatting>
  <conditionalFormatting sqref="F59:F60">
    <cfRule type="dataBar" priority="11">
      <dataBar>
        <cfvo type="min"/>
        <cfvo type="max"/>
        <color rgb="FF63C384"/>
      </dataBar>
      <extLst>
        <ext xmlns:x14="http://schemas.microsoft.com/office/spreadsheetml/2009/9/main" uri="{B025F937-C7B1-47D3-B67F-A62EFF666E3E}">
          <x14:id>{60B631AF-5586-4E7D-9ACC-514B91A788C1}</x14:id>
        </ext>
      </extLst>
    </cfRule>
  </conditionalFormatting>
  <conditionalFormatting sqref="F98">
    <cfRule type="dataBar" priority="4">
      <dataBar>
        <cfvo type="min"/>
        <cfvo type="max"/>
        <color rgb="FF008AEF"/>
      </dataBar>
      <extLst>
        <ext xmlns:x14="http://schemas.microsoft.com/office/spreadsheetml/2009/9/main" uri="{B025F937-C7B1-47D3-B67F-A62EFF666E3E}">
          <x14:id>{65FB2684-B938-48ED-8BC6-66FD7FD5BE65}</x14:id>
        </ext>
      </extLst>
    </cfRule>
  </conditionalFormatting>
  <conditionalFormatting sqref="F98">
    <cfRule type="dataBar" priority="3">
      <dataBar>
        <cfvo type="min"/>
        <cfvo type="max"/>
        <color rgb="FF63C384"/>
      </dataBar>
      <extLst>
        <ext xmlns:x14="http://schemas.microsoft.com/office/spreadsheetml/2009/9/main" uri="{B025F937-C7B1-47D3-B67F-A62EFF666E3E}">
          <x14:id>{C8EE2705-7C7C-4AB3-AAB9-EB09F9659BAB}</x14:id>
        </ext>
      </extLst>
    </cfRule>
  </conditionalFormatting>
  <conditionalFormatting sqref="F101">
    <cfRule type="dataBar" priority="2">
      <dataBar>
        <cfvo type="min"/>
        <cfvo type="max"/>
        <color rgb="FF008AEF"/>
      </dataBar>
      <extLst>
        <ext xmlns:x14="http://schemas.microsoft.com/office/spreadsheetml/2009/9/main" uri="{B025F937-C7B1-47D3-B67F-A62EFF666E3E}">
          <x14:id>{2953474F-7E82-460D-AAE2-976A70941772}</x14:id>
        </ext>
      </extLst>
    </cfRule>
  </conditionalFormatting>
  <conditionalFormatting sqref="F101">
    <cfRule type="dataBar" priority="1">
      <dataBar>
        <cfvo type="min"/>
        <cfvo type="max"/>
        <color rgb="FF63C384"/>
      </dataBar>
      <extLst>
        <ext xmlns:x14="http://schemas.microsoft.com/office/spreadsheetml/2009/9/main" uri="{B025F937-C7B1-47D3-B67F-A62EFF666E3E}">
          <x14:id>{C72C207C-C169-4307-8D8D-87E3DC21A1EE}</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9E68725-29AC-4945-B6F8-3C87024D5A1E}">
            <x14:dataBar minLength="0" maxLength="100" border="1" negativeBarBorderColorSameAsPositive="0">
              <x14:cfvo type="autoMin"/>
              <x14:cfvo type="autoMax"/>
              <x14:borderColor rgb="FF008AEF"/>
              <x14:negativeFillColor rgb="FFFF0000"/>
              <x14:negativeBorderColor rgb="FFFF0000"/>
              <x14:axisColor rgb="FF000000"/>
            </x14:dataBar>
          </x14:cfRule>
          <xm:sqref>F17:F19</xm:sqref>
        </x14:conditionalFormatting>
        <x14:conditionalFormatting xmlns:xm="http://schemas.microsoft.com/office/excel/2006/main">
          <x14:cfRule type="dataBar" id="{952F8E2D-4874-4EB7-8217-D91A34623778}">
            <x14:dataBar minLength="0" maxLength="100" border="1" negativeBarBorderColorSameAsPositive="0">
              <x14:cfvo type="autoMin"/>
              <x14:cfvo type="autoMax"/>
              <x14:borderColor rgb="FF008AEF"/>
              <x14:negativeFillColor rgb="FFFF0000"/>
              <x14:negativeBorderColor rgb="FFFF0000"/>
              <x14:axisColor rgb="FF000000"/>
            </x14:dataBar>
          </x14:cfRule>
          <xm:sqref>F4:F6</xm:sqref>
        </x14:conditionalFormatting>
        <x14:conditionalFormatting xmlns:xm="http://schemas.microsoft.com/office/excel/2006/main">
          <x14:cfRule type="dataBar" id="{415F090C-0B58-442F-B273-25DEF56E22FC}">
            <x14:dataBar minLength="0" maxLength="100" border="1" negativeBarBorderColorSameAsPositive="0">
              <x14:cfvo type="autoMin"/>
              <x14:cfvo type="autoMax"/>
              <x14:borderColor rgb="FF008AEF"/>
              <x14:negativeFillColor rgb="FFFF0000"/>
              <x14:negativeBorderColor rgb="FFFF0000"/>
              <x14:axisColor rgb="FF000000"/>
            </x14:dataBar>
          </x14:cfRule>
          <xm:sqref>F11:F13</xm:sqref>
        </x14:conditionalFormatting>
        <x14:conditionalFormatting xmlns:xm="http://schemas.microsoft.com/office/excel/2006/main">
          <x14:cfRule type="dataBar" id="{53E0FF9D-4677-496B-A95C-68C10542E61E}">
            <x14:dataBar minLength="0" maxLength="100" border="1" negativeBarBorderColorSameAsPositive="0">
              <x14:cfvo type="autoMin"/>
              <x14:cfvo type="autoMax"/>
              <x14:borderColor rgb="FF008AEF"/>
              <x14:negativeFillColor rgb="FFFF0000"/>
              <x14:negativeBorderColor rgb="FFFF0000"/>
              <x14:axisColor rgb="FF000000"/>
            </x14:dataBar>
          </x14:cfRule>
          <xm:sqref>F34</xm:sqref>
        </x14:conditionalFormatting>
        <x14:conditionalFormatting xmlns:xm="http://schemas.microsoft.com/office/excel/2006/main">
          <x14:cfRule type="dataBar" id="{6FEDC01F-D521-4C36-93C5-C9DDC358BC02}">
            <x14:dataBar minLength="0" maxLength="100" border="1" negativeBarBorderColorSameAsPositive="0">
              <x14:cfvo type="autoMin"/>
              <x14:cfvo type="autoMax"/>
              <x14:borderColor rgb="FF008AEF"/>
              <x14:negativeFillColor rgb="FFFF0000"/>
              <x14:negativeBorderColor rgb="FFFF0000"/>
              <x14:axisColor rgb="FF000000"/>
            </x14:dataBar>
          </x14:cfRule>
          <xm:sqref>F38:F39</xm:sqref>
        </x14:conditionalFormatting>
        <x14:conditionalFormatting xmlns:xm="http://schemas.microsoft.com/office/excel/2006/main">
          <x14:cfRule type="dataBar" id="{5102BDC0-C76D-4B40-A898-C3D956483164}">
            <x14:dataBar minLength="0" maxLength="100" border="1" negativeBarBorderColorSameAsPositive="0">
              <x14:cfvo type="autoMin"/>
              <x14:cfvo type="autoMax"/>
              <x14:borderColor rgb="FF008AEF"/>
              <x14:negativeFillColor rgb="FFFF0000"/>
              <x14:negativeBorderColor rgb="FFFF0000"/>
              <x14:axisColor rgb="FF000000"/>
            </x14:dataBar>
          </x14:cfRule>
          <xm:sqref>F38:I39</xm:sqref>
        </x14:conditionalFormatting>
        <x14:conditionalFormatting xmlns:xm="http://schemas.microsoft.com/office/excel/2006/main">
          <x14:cfRule type="dataBar" id="{7988D0BE-6527-4A31-BB24-A7CE7B123736}">
            <x14:dataBar minLength="0" maxLength="100" border="1" negativeBarBorderColorSameAsPositive="0">
              <x14:cfvo type="autoMin"/>
              <x14:cfvo type="autoMax"/>
              <x14:borderColor rgb="FF008AEF"/>
              <x14:negativeFillColor rgb="FFFF0000"/>
              <x14:negativeBorderColor rgb="FFFF0000"/>
              <x14:axisColor rgb="FF000000"/>
            </x14:dataBar>
          </x14:cfRule>
          <xm:sqref>F37</xm:sqref>
        </x14:conditionalFormatting>
        <x14:conditionalFormatting xmlns:xm="http://schemas.microsoft.com/office/excel/2006/main">
          <x14:cfRule type="dataBar" id="{4128422E-E948-4032-B8AF-C4ABA337FC28}">
            <x14:dataBar minLength="0" maxLength="100" border="1" negativeBarBorderColorSameAsPositive="0">
              <x14:cfvo type="autoMin"/>
              <x14:cfvo type="autoMax"/>
              <x14:borderColor rgb="FF008AEF"/>
              <x14:negativeFillColor rgb="FFFF0000"/>
              <x14:negativeBorderColor rgb="FFFF0000"/>
              <x14:axisColor rgb="FF000000"/>
            </x14:dataBar>
          </x14:cfRule>
          <xm:sqref>F37:I37</xm:sqref>
        </x14:conditionalFormatting>
        <x14:conditionalFormatting xmlns:xm="http://schemas.microsoft.com/office/excel/2006/main">
          <x14:cfRule type="dataBar" id="{BE17DD97-67F2-497B-B641-EB32A2035AA8}">
            <x14:dataBar minLength="0" maxLength="100" border="1" negativeBarBorderColorSameAsPositive="0">
              <x14:cfvo type="autoMin"/>
              <x14:cfvo type="autoMax"/>
              <x14:borderColor rgb="FF008AEF"/>
              <x14:negativeFillColor rgb="FFFF0000"/>
              <x14:negativeBorderColor rgb="FFFF0000"/>
              <x14:axisColor rgb="FF000000"/>
            </x14:dataBar>
          </x14:cfRule>
          <xm:sqref>F37:I39</xm:sqref>
        </x14:conditionalFormatting>
        <x14:conditionalFormatting xmlns:xm="http://schemas.microsoft.com/office/excel/2006/main">
          <x14:cfRule type="dataBar" id="{C03097DC-D468-44D4-868B-D86DAD90A210}">
            <x14:dataBar minLength="0" maxLength="100" border="1" negativeBarBorderColorSameAsPositive="0">
              <x14:cfvo type="autoMin"/>
              <x14:cfvo type="autoMax"/>
              <x14:borderColor rgb="FF008AEF"/>
              <x14:negativeFillColor rgb="FFFF0000"/>
              <x14:negativeBorderColor rgb="FFFF0000"/>
              <x14:axisColor rgb="FF000000"/>
            </x14:dataBar>
          </x14:cfRule>
          <xm:sqref>F29</xm:sqref>
        </x14:conditionalFormatting>
        <x14:conditionalFormatting xmlns:xm="http://schemas.microsoft.com/office/excel/2006/main">
          <x14:cfRule type="dataBar" id="{6C334B2E-732D-440E-92F1-E6838DAFC132}">
            <x14:dataBar minLength="0" maxLength="100" border="1" negativeBarBorderColorSameAsPositive="0">
              <x14:cfvo type="autoMin"/>
              <x14:cfvo type="autoMax"/>
              <x14:borderColor rgb="FF008AEF"/>
              <x14:negativeFillColor rgb="FFFF0000"/>
              <x14:negativeBorderColor rgb="FFFF0000"/>
              <x14:axisColor rgb="FF000000"/>
            </x14:dataBar>
          </x14:cfRule>
          <xm:sqref>F48</xm:sqref>
        </x14:conditionalFormatting>
        <x14:conditionalFormatting xmlns:xm="http://schemas.microsoft.com/office/excel/2006/main">
          <x14:cfRule type="dataBar" id="{2ECAA283-C149-4DAB-B63D-FD21DD45E31C}">
            <x14:dataBar minLength="0" maxLength="100" border="1" negativeBarBorderColorSameAsPositive="0">
              <x14:cfvo type="autoMin"/>
              <x14:cfvo type="autoMax"/>
              <x14:borderColor rgb="FF008AEF"/>
              <x14:negativeFillColor rgb="FFFF0000"/>
              <x14:negativeBorderColor rgb="FFFF0000"/>
              <x14:axisColor rgb="FF000000"/>
            </x14:dataBar>
          </x14:cfRule>
          <xm:sqref>F48:I48</xm:sqref>
        </x14:conditionalFormatting>
        <x14:conditionalFormatting xmlns:xm="http://schemas.microsoft.com/office/excel/2006/main">
          <x14:cfRule type="dataBar" id="{50000C4C-C08F-4ADE-A2B4-D75582219203}">
            <x14:dataBar minLength="0" maxLength="100" border="1" negativeBarBorderColorSameAsPositive="0">
              <x14:cfvo type="autoMin"/>
              <x14:cfvo type="autoMax"/>
              <x14:borderColor rgb="FF008AEF"/>
              <x14:negativeFillColor rgb="FFFF0000"/>
              <x14:negativeBorderColor rgb="FFFF0000"/>
              <x14:axisColor rgb="FF000000"/>
            </x14:dataBar>
          </x14:cfRule>
          <xm:sqref>F47</xm:sqref>
        </x14:conditionalFormatting>
        <x14:conditionalFormatting xmlns:xm="http://schemas.microsoft.com/office/excel/2006/main">
          <x14:cfRule type="dataBar" id="{4866B798-4A00-4D1B-81CE-0A706C2D5334}">
            <x14:dataBar minLength="0" maxLength="100" border="1" negativeBarBorderColorSameAsPositive="0">
              <x14:cfvo type="autoMin"/>
              <x14:cfvo type="autoMax"/>
              <x14:borderColor rgb="FF008AEF"/>
              <x14:negativeFillColor rgb="FFFF0000"/>
              <x14:negativeBorderColor rgb="FFFF0000"/>
              <x14:axisColor rgb="FF000000"/>
            </x14:dataBar>
          </x14:cfRule>
          <xm:sqref>F47:I47</xm:sqref>
        </x14:conditionalFormatting>
        <x14:conditionalFormatting xmlns:xm="http://schemas.microsoft.com/office/excel/2006/main">
          <x14:cfRule type="dataBar" id="{12F7E595-619B-47E3-ADE2-6C57329CF52B}">
            <x14:dataBar minLength="0" maxLength="100" border="1" negativeBarBorderColorSameAsPositive="0">
              <x14:cfvo type="autoMin"/>
              <x14:cfvo type="autoMax"/>
              <x14:borderColor rgb="FF008AEF"/>
              <x14:negativeFillColor rgb="FFFF0000"/>
              <x14:negativeBorderColor rgb="FFFF0000"/>
              <x14:axisColor rgb="FF000000"/>
            </x14:dataBar>
          </x14:cfRule>
          <xm:sqref>F47:I48</xm:sqref>
        </x14:conditionalFormatting>
        <x14:conditionalFormatting xmlns:xm="http://schemas.microsoft.com/office/excel/2006/main">
          <x14:cfRule type="dataBar" id="{F8D761FF-9FD9-4926-92F8-F84DD3455E61}">
            <x14:dataBar minLength="0" maxLength="100" border="1" negativeBarBorderColorSameAsPositive="0">
              <x14:cfvo type="autoMin"/>
              <x14:cfvo type="autoMax"/>
              <x14:borderColor rgb="FF008AEF"/>
              <x14:negativeFillColor rgb="FFFF0000"/>
              <x14:negativeBorderColor rgb="FFFF0000"/>
              <x14:axisColor rgb="FF000000"/>
            </x14:dataBar>
          </x14:cfRule>
          <xm:sqref>F55</xm:sqref>
        </x14:conditionalFormatting>
        <x14:conditionalFormatting xmlns:xm="http://schemas.microsoft.com/office/excel/2006/main">
          <x14:cfRule type="dataBar" id="{9F6FA99A-3BCB-4865-AE87-478B36DD5244}">
            <x14:dataBar minLength="0" maxLength="100" border="1" negativeBarBorderColorSameAsPositive="0">
              <x14:cfvo type="autoMin"/>
              <x14:cfvo type="autoMax"/>
              <x14:borderColor rgb="FF008AEF"/>
              <x14:negativeFillColor rgb="FFFF0000"/>
              <x14:negativeBorderColor rgb="FFFF0000"/>
              <x14:axisColor rgb="FF000000"/>
            </x14:dataBar>
          </x14:cfRule>
          <xm:sqref>F55:I55</xm:sqref>
        </x14:conditionalFormatting>
        <x14:conditionalFormatting xmlns:xm="http://schemas.microsoft.com/office/excel/2006/main">
          <x14:cfRule type="dataBar" id="{A159E2E7-262C-46F3-A82C-42CA2007C025}">
            <x14:dataBar minLength="0" maxLength="100" border="1" negativeBarBorderColorSameAsPositive="0">
              <x14:cfvo type="autoMin"/>
              <x14:cfvo type="autoMax"/>
              <x14:borderColor rgb="FF008AEF"/>
              <x14:negativeFillColor rgb="FFFF0000"/>
              <x14:negativeBorderColor rgb="FFFF0000"/>
              <x14:axisColor rgb="FF000000"/>
            </x14:dataBar>
          </x14:cfRule>
          <xm:sqref>F74</xm:sqref>
        </x14:conditionalFormatting>
        <x14:conditionalFormatting xmlns:xm="http://schemas.microsoft.com/office/excel/2006/main">
          <x14:cfRule type="dataBar" id="{2CD4906A-A1C6-4D7A-AA68-1D77DE45CA2F}">
            <x14:dataBar minLength="0" maxLength="100" border="1" negativeBarBorderColorSameAsPositive="0">
              <x14:cfvo type="autoMin"/>
              <x14:cfvo type="autoMax"/>
              <x14:borderColor rgb="FF008AEF"/>
              <x14:negativeFillColor rgb="FFFF0000"/>
              <x14:negativeBorderColor rgb="FFFF0000"/>
              <x14:axisColor rgb="FF000000"/>
            </x14:dataBar>
          </x14:cfRule>
          <xm:sqref>F74:I74</xm:sqref>
        </x14:conditionalFormatting>
        <x14:conditionalFormatting xmlns:xm="http://schemas.microsoft.com/office/excel/2006/main">
          <x14:cfRule type="dataBar" id="{C12F9122-30EB-4427-893A-46C1255A3D06}">
            <x14:dataBar minLength="0" maxLength="100" border="1" negativeBarBorderColorSameAsPositive="0">
              <x14:cfvo type="autoMin"/>
              <x14:cfvo type="autoMax"/>
              <x14:borderColor rgb="FF008AEF"/>
              <x14:negativeFillColor rgb="FFFF0000"/>
              <x14:negativeBorderColor rgb="FFFF0000"/>
              <x14:axisColor rgb="FF000000"/>
            </x14:dataBar>
          </x14:cfRule>
          <xm:sqref>F74:I74</xm:sqref>
        </x14:conditionalFormatting>
        <x14:conditionalFormatting xmlns:xm="http://schemas.microsoft.com/office/excel/2006/main">
          <x14:cfRule type="dataBar" id="{C5DA6F17-7D34-4179-9FE8-E094A3B9DD2A}">
            <x14:dataBar minLength="0" maxLength="100" border="1" negativeBarBorderColorSameAsPositive="0">
              <x14:cfvo type="autoMin"/>
              <x14:cfvo type="autoMax"/>
              <x14:borderColor rgb="FF008AEF"/>
              <x14:negativeFillColor rgb="FFFF0000"/>
              <x14:negativeBorderColor rgb="FFFF0000"/>
              <x14:axisColor rgb="FF000000"/>
            </x14:dataBar>
          </x14:cfRule>
          <xm:sqref>F82</xm:sqref>
        </x14:conditionalFormatting>
        <x14:conditionalFormatting xmlns:xm="http://schemas.microsoft.com/office/excel/2006/main">
          <x14:cfRule type="dataBar" id="{6BA3BA9D-C090-42E4-A453-F32EFFB09F15}">
            <x14:dataBar minLength="0" maxLength="100" border="1" negativeBarBorderColorSameAsPositive="0">
              <x14:cfvo type="autoMin"/>
              <x14:cfvo type="autoMax"/>
              <x14:borderColor rgb="FF008AEF"/>
              <x14:negativeFillColor rgb="FFFF0000"/>
              <x14:negativeBorderColor rgb="FFFF0000"/>
              <x14:axisColor rgb="FF000000"/>
            </x14:dataBar>
          </x14:cfRule>
          <xm:sqref>F82:I82</xm:sqref>
        </x14:conditionalFormatting>
        <x14:conditionalFormatting xmlns:xm="http://schemas.microsoft.com/office/excel/2006/main">
          <x14:cfRule type="dataBar" id="{F4CBB4F6-F7A2-4124-8782-33DF5E039FE4}">
            <x14:dataBar minLength="0" maxLength="100" border="1" negativeBarBorderColorSameAsPositive="0">
              <x14:cfvo type="autoMin"/>
              <x14:cfvo type="autoMax"/>
              <x14:borderColor rgb="FF008AEF"/>
              <x14:negativeFillColor rgb="FFFF0000"/>
              <x14:negativeBorderColor rgb="FFFF0000"/>
              <x14:axisColor rgb="FF000000"/>
            </x14:dataBar>
          </x14:cfRule>
          <xm:sqref>F82:I82</xm:sqref>
        </x14:conditionalFormatting>
        <x14:conditionalFormatting xmlns:xm="http://schemas.microsoft.com/office/excel/2006/main">
          <x14:cfRule type="dataBar" id="{D9AD0C09-C6C8-4B8F-9E44-811E4C739077}">
            <x14:dataBar minLength="0" maxLength="100" border="1" negativeBarBorderColorSameAsPositive="0">
              <x14:cfvo type="autoMin"/>
              <x14:cfvo type="autoMax"/>
              <x14:borderColor rgb="FF008AEF"/>
              <x14:negativeFillColor rgb="FFFF0000"/>
              <x14:negativeBorderColor rgb="FFFF0000"/>
              <x14:axisColor rgb="FF000000"/>
            </x14:dataBar>
          </x14:cfRule>
          <xm:sqref>F87</xm:sqref>
        </x14:conditionalFormatting>
        <x14:conditionalFormatting xmlns:xm="http://schemas.microsoft.com/office/excel/2006/main">
          <x14:cfRule type="dataBar" id="{161A0A13-71FE-4FD3-8FB6-90DF223B606D}">
            <x14:dataBar minLength="0" maxLength="100" border="1" negativeBarBorderColorSameAsPositive="0">
              <x14:cfvo type="autoMin"/>
              <x14:cfvo type="autoMax"/>
              <x14:borderColor rgb="FF008AEF"/>
              <x14:negativeFillColor rgb="FFFF0000"/>
              <x14:negativeBorderColor rgb="FFFF0000"/>
              <x14:axisColor rgb="FF000000"/>
            </x14:dataBar>
          </x14:cfRule>
          <xm:sqref>F87:I87</xm:sqref>
        </x14:conditionalFormatting>
        <x14:conditionalFormatting xmlns:xm="http://schemas.microsoft.com/office/excel/2006/main">
          <x14:cfRule type="dataBar" id="{577C019A-2B2F-4337-BD2A-EC7C7BD821BD}">
            <x14:dataBar minLength="0" maxLength="100" border="1" negativeBarBorderColorSameAsPositive="0">
              <x14:cfvo type="autoMin"/>
              <x14:cfvo type="autoMax"/>
              <x14:borderColor rgb="FF008AEF"/>
              <x14:negativeFillColor rgb="FFFF0000"/>
              <x14:negativeBorderColor rgb="FFFF0000"/>
              <x14:axisColor rgb="FF000000"/>
            </x14:dataBar>
          </x14:cfRule>
          <xm:sqref>F87:I87</xm:sqref>
        </x14:conditionalFormatting>
        <x14:conditionalFormatting xmlns:xm="http://schemas.microsoft.com/office/excel/2006/main">
          <x14:cfRule type="dataBar" id="{E8D7D8CC-4A8E-4D9B-8816-C5B58F333B90}">
            <x14:dataBar minLength="0" maxLength="100" border="1" negativeBarBorderColorSameAsPositive="0">
              <x14:cfvo type="autoMin"/>
              <x14:cfvo type="autoMax"/>
              <x14:borderColor rgb="FF008AEF"/>
              <x14:negativeFillColor rgb="FFFF0000"/>
              <x14:negativeBorderColor rgb="FFFF0000"/>
              <x14:axisColor rgb="FF000000"/>
            </x14:dataBar>
          </x14:cfRule>
          <xm:sqref>F92</xm:sqref>
        </x14:conditionalFormatting>
        <x14:conditionalFormatting xmlns:xm="http://schemas.microsoft.com/office/excel/2006/main">
          <x14:cfRule type="dataBar" id="{C2CA1691-FD43-4EB7-A8DA-A47A08BF9231}">
            <x14:dataBar minLength="0" maxLength="100" border="1" negativeBarBorderColorSameAsPositive="0">
              <x14:cfvo type="autoMin"/>
              <x14:cfvo type="autoMax"/>
              <x14:borderColor rgb="FF008AEF"/>
              <x14:negativeFillColor rgb="FFFF0000"/>
              <x14:negativeBorderColor rgb="FFFF0000"/>
              <x14:axisColor rgb="FF000000"/>
            </x14:dataBar>
          </x14:cfRule>
          <xm:sqref>F92:I92</xm:sqref>
        </x14:conditionalFormatting>
        <x14:conditionalFormatting xmlns:xm="http://schemas.microsoft.com/office/excel/2006/main">
          <x14:cfRule type="dataBar" id="{E8C0ABC5-F11F-48DB-B7DF-22079EAD741E}">
            <x14:dataBar minLength="0" maxLength="100" border="1" negativeBarBorderColorSameAsPositive="0">
              <x14:cfvo type="autoMin"/>
              <x14:cfvo type="autoMax"/>
              <x14:borderColor rgb="FF008AEF"/>
              <x14:negativeFillColor rgb="FFFF0000"/>
              <x14:negativeBorderColor rgb="FFFF0000"/>
              <x14:axisColor rgb="FF000000"/>
            </x14:dataBar>
          </x14:cfRule>
          <xm:sqref>F92:I92</xm:sqref>
        </x14:conditionalFormatting>
        <x14:conditionalFormatting xmlns:xm="http://schemas.microsoft.com/office/excel/2006/main">
          <x14:cfRule type="dataBar" id="{B318A97A-F1B2-4C09-8941-5ECAED973DE0}">
            <x14:dataBar minLength="0" maxLength="100" border="1" negativeBarBorderColorSameAsPositive="0">
              <x14:cfvo type="autoMin"/>
              <x14:cfvo type="autoMax"/>
              <x14:borderColor rgb="FF008AEF"/>
              <x14:negativeFillColor rgb="FFFF0000"/>
              <x14:negativeBorderColor rgb="FFFF0000"/>
              <x14:axisColor rgb="FF000000"/>
            </x14:dataBar>
          </x14:cfRule>
          <xm:sqref>F55</xm:sqref>
        </x14:conditionalFormatting>
        <x14:conditionalFormatting xmlns:xm="http://schemas.microsoft.com/office/excel/2006/main">
          <x14:cfRule type="dataBar" id="{AFCCE947-A2D7-447B-AB01-6076E73BEDF2}">
            <x14:dataBar minLength="0" maxLength="100" border="1" negativeBarBorderColorSameAsPositive="0">
              <x14:cfvo type="autoMin"/>
              <x14:cfvo type="autoMax"/>
              <x14:borderColor rgb="FF008AEF"/>
              <x14:negativeFillColor rgb="FFFF0000"/>
              <x14:negativeBorderColor rgb="FFFF0000"/>
              <x14:axisColor rgb="FF000000"/>
            </x14:dataBar>
          </x14:cfRule>
          <xm:sqref>F55:I55</xm:sqref>
        </x14:conditionalFormatting>
        <x14:conditionalFormatting xmlns:xm="http://schemas.microsoft.com/office/excel/2006/main">
          <x14:cfRule type="dataBar" id="{4639339E-7AA6-4E20-A29F-3B4D5E67AB8D}">
            <x14:dataBar minLength="0" maxLength="100" border="1" negativeBarBorderColorSameAsPositive="0">
              <x14:cfvo type="autoMin"/>
              <x14:cfvo type="autoMax"/>
              <x14:borderColor rgb="FF008AEF"/>
              <x14:negativeFillColor rgb="FFFF0000"/>
              <x14:negativeBorderColor rgb="FFFF0000"/>
              <x14:axisColor rgb="FF000000"/>
            </x14:dataBar>
          </x14:cfRule>
          <xm:sqref>F96</xm:sqref>
        </x14:conditionalFormatting>
        <x14:conditionalFormatting xmlns:xm="http://schemas.microsoft.com/office/excel/2006/main">
          <x14:cfRule type="dataBar" id="{0A0E0278-A310-45B3-B06E-D4310659829A}">
            <x14:dataBar minLength="0" maxLength="100" border="1" negativeBarBorderColorSameAsPositive="0">
              <x14:cfvo type="autoMin"/>
              <x14:cfvo type="autoMax"/>
              <x14:borderColor rgb="FF008AEF"/>
              <x14:negativeFillColor rgb="FFFF0000"/>
              <x14:negativeBorderColor rgb="FFFF0000"/>
              <x14:axisColor rgb="FF000000"/>
            </x14:dataBar>
          </x14:cfRule>
          <xm:sqref>F96:I96</xm:sqref>
        </x14:conditionalFormatting>
        <x14:conditionalFormatting xmlns:xm="http://schemas.microsoft.com/office/excel/2006/main">
          <x14:cfRule type="dataBar" id="{64176B1A-160B-49FB-9779-65E2238267A5}">
            <x14:dataBar minLength="0" maxLength="100" border="1" negativeBarBorderColorSameAsPositive="0">
              <x14:cfvo type="autoMin"/>
              <x14:cfvo type="autoMax"/>
              <x14:borderColor rgb="FF008AEF"/>
              <x14:negativeFillColor rgb="FFFF0000"/>
              <x14:negativeBorderColor rgb="FFFF0000"/>
              <x14:axisColor rgb="FF000000"/>
            </x14:dataBar>
          </x14:cfRule>
          <xm:sqref>F96:I96</xm:sqref>
        </x14:conditionalFormatting>
        <x14:conditionalFormatting xmlns:xm="http://schemas.microsoft.com/office/excel/2006/main">
          <x14:cfRule type="dataBar" id="{3DC18EEB-09FA-4777-A954-DE63955BBCE6}">
            <x14:dataBar minLength="0" maxLength="100" border="1" negativeBarBorderColorSameAsPositive="0">
              <x14:cfvo type="autoMin"/>
              <x14:cfvo type="autoMax"/>
              <x14:borderColor rgb="FF008AEF"/>
              <x14:negativeFillColor rgb="FFFF0000"/>
              <x14:negativeBorderColor rgb="FFFF0000"/>
              <x14:axisColor rgb="FF000000"/>
            </x14:dataBar>
          </x14:cfRule>
          <xm:sqref>F27</xm:sqref>
        </x14:conditionalFormatting>
        <x14:conditionalFormatting xmlns:xm="http://schemas.microsoft.com/office/excel/2006/main">
          <x14:cfRule type="dataBar" id="{68337BD2-1B1F-4945-90DD-D855BCA06F0F}">
            <x14:dataBar minLength="0" maxLength="100" border="1" negativeBarBorderColorSameAsPositive="0">
              <x14:cfvo type="autoMin"/>
              <x14:cfvo type="autoMax"/>
              <x14:borderColor rgb="FF008AEF"/>
              <x14:negativeFillColor rgb="FFFF0000"/>
              <x14:negativeBorderColor rgb="FFFF0000"/>
              <x14:axisColor rgb="FF000000"/>
            </x14:dataBar>
          </x14:cfRule>
          <xm:sqref>F27:I27</xm:sqref>
        </x14:conditionalFormatting>
        <x14:conditionalFormatting xmlns:xm="http://schemas.microsoft.com/office/excel/2006/main">
          <x14:cfRule type="dataBar" id="{C8FE7BFD-818B-4764-AC2F-037505916E39}">
            <x14:dataBar minLength="0" maxLength="100" border="1" negativeBarBorderColorSameAsPositive="0">
              <x14:cfvo type="autoMin"/>
              <x14:cfvo type="autoMax"/>
              <x14:borderColor rgb="FF008AEF"/>
              <x14:negativeFillColor rgb="FFFF0000"/>
              <x14:negativeBorderColor rgb="FFFF0000"/>
              <x14:axisColor rgb="FF000000"/>
            </x14:dataBar>
          </x14:cfRule>
          <xm:sqref>F27:I27</xm:sqref>
        </x14:conditionalFormatting>
        <x14:conditionalFormatting xmlns:xm="http://schemas.microsoft.com/office/excel/2006/main">
          <x14:cfRule type="dataBar" id="{5C969933-1011-444A-BA38-C8D82EB13BD4}">
            <x14:dataBar minLength="0" maxLength="100" border="1" negativeBarBorderColorSameAsPositive="0">
              <x14:cfvo type="autoMin"/>
              <x14:cfvo type="autoMax"/>
              <x14:borderColor rgb="FF008AEF"/>
              <x14:negativeFillColor rgb="FFFF0000"/>
              <x14:negativeBorderColor rgb="FFFF0000"/>
              <x14:axisColor rgb="FF000000"/>
            </x14:dataBar>
          </x14:cfRule>
          <xm:sqref>F28</xm:sqref>
        </x14:conditionalFormatting>
        <x14:conditionalFormatting xmlns:xm="http://schemas.microsoft.com/office/excel/2006/main">
          <x14:cfRule type="dataBar" id="{9E938AB5-A552-46DA-81E4-2AEA77EF5E17}">
            <x14:dataBar minLength="0" maxLength="100" border="1" negativeBarBorderColorSameAsPositive="0">
              <x14:cfvo type="autoMin"/>
              <x14:cfvo type="autoMax"/>
              <x14:borderColor rgb="FF008AEF"/>
              <x14:negativeFillColor rgb="FFFF0000"/>
              <x14:negativeBorderColor rgb="FFFF0000"/>
              <x14:axisColor rgb="FF000000"/>
            </x14:dataBar>
          </x14:cfRule>
          <xm:sqref>F28:I28</xm:sqref>
        </x14:conditionalFormatting>
        <x14:conditionalFormatting xmlns:xm="http://schemas.microsoft.com/office/excel/2006/main">
          <x14:cfRule type="dataBar" id="{93AC9302-6C19-4F33-A30F-E4FA55285AE5}">
            <x14:dataBar minLength="0" maxLength="100" border="1" negativeBarBorderColorSameAsPositive="0">
              <x14:cfvo type="autoMin"/>
              <x14:cfvo type="autoMax"/>
              <x14:borderColor rgb="FF008AEF"/>
              <x14:negativeFillColor rgb="FFFF0000"/>
              <x14:negativeBorderColor rgb="FFFF0000"/>
              <x14:axisColor rgb="FF000000"/>
            </x14:dataBar>
          </x14:cfRule>
          <xm:sqref>F28:I28</xm:sqref>
        </x14:conditionalFormatting>
        <x14:conditionalFormatting xmlns:xm="http://schemas.microsoft.com/office/excel/2006/main">
          <x14:cfRule type="dataBar" id="{6B7D4B34-F13D-4C0F-9B0F-27BD9508F32C}">
            <x14:dataBar minLength="0" maxLength="100" border="1" negativeBarBorderColorSameAsPositive="0">
              <x14:cfvo type="autoMin"/>
              <x14:cfvo type="autoMax"/>
              <x14:borderColor rgb="FF008AEF"/>
              <x14:negativeFillColor rgb="FFFF0000"/>
              <x14:negativeBorderColor rgb="FFFF0000"/>
              <x14:axisColor rgb="FF000000"/>
            </x14:dataBar>
          </x14:cfRule>
          <xm:sqref>F25:F26</xm:sqref>
        </x14:conditionalFormatting>
        <x14:conditionalFormatting xmlns:xm="http://schemas.microsoft.com/office/excel/2006/main">
          <x14:cfRule type="dataBar" id="{8192435D-2CC3-4088-B257-BE393A695691}">
            <x14:dataBar minLength="0" maxLength="100" border="1" negativeBarBorderColorSameAsPositive="0">
              <x14:cfvo type="autoMin"/>
              <x14:cfvo type="autoMax"/>
              <x14:borderColor rgb="FF008AEF"/>
              <x14:negativeFillColor rgb="FFFF0000"/>
              <x14:negativeBorderColor rgb="FFFF0000"/>
              <x14:axisColor rgb="FF000000"/>
            </x14:dataBar>
          </x14:cfRule>
          <xm:sqref>F22:F24</xm:sqref>
        </x14:conditionalFormatting>
        <x14:conditionalFormatting xmlns:xm="http://schemas.microsoft.com/office/excel/2006/main">
          <x14:cfRule type="dataBar" id="{14FE5C2B-E8D2-49BE-AA5C-EB56C820664A}">
            <x14:dataBar minLength="0" maxLength="100" border="1" negativeBarBorderColorSameAsPositive="0">
              <x14:cfvo type="autoMin"/>
              <x14:cfvo type="autoMax"/>
              <x14:borderColor rgb="FF008AEF"/>
              <x14:negativeFillColor rgb="FFFF0000"/>
              <x14:negativeBorderColor rgb="FFFF0000"/>
              <x14:axisColor rgb="FF000000"/>
            </x14:dataBar>
          </x14:cfRule>
          <xm:sqref>F32:F33</xm:sqref>
        </x14:conditionalFormatting>
        <x14:conditionalFormatting xmlns:xm="http://schemas.microsoft.com/office/excel/2006/main">
          <x14:cfRule type="dataBar" id="{157653C7-4748-42E3-9A06-7782FED05091}">
            <x14:dataBar minLength="0" maxLength="100" border="1" negativeBarBorderColorSameAsPositive="0">
              <x14:cfvo type="autoMin"/>
              <x14:cfvo type="autoMax"/>
              <x14:borderColor rgb="FF008AEF"/>
              <x14:negativeFillColor rgb="FFFF0000"/>
              <x14:negativeBorderColor rgb="FFFF0000"/>
              <x14:axisColor rgb="FF000000"/>
            </x14:dataBar>
          </x14:cfRule>
          <xm:sqref>F43</xm:sqref>
        </x14:conditionalFormatting>
        <x14:conditionalFormatting xmlns:xm="http://schemas.microsoft.com/office/excel/2006/main">
          <x14:cfRule type="dataBar" id="{788AD2B9-00D2-4D30-87CA-F4B5BB29E580}">
            <x14:dataBar minLength="0" maxLength="100" border="1" negativeBarBorderColorSameAsPositive="0">
              <x14:cfvo type="autoMin"/>
              <x14:cfvo type="autoMax"/>
              <x14:borderColor rgb="FF008AEF"/>
              <x14:negativeFillColor rgb="FFFF0000"/>
              <x14:negativeBorderColor rgb="FFFF0000"/>
              <x14:axisColor rgb="FF000000"/>
            </x14:dataBar>
          </x14:cfRule>
          <xm:sqref>F43:I43</xm:sqref>
        </x14:conditionalFormatting>
        <x14:conditionalFormatting xmlns:xm="http://schemas.microsoft.com/office/excel/2006/main">
          <x14:cfRule type="dataBar" id="{C96E110D-92B6-4D02-93F9-F5AA26E23A2E}">
            <x14:dataBar minLength="0" maxLength="100" border="1" negativeBarBorderColorSameAsPositive="0">
              <x14:cfvo type="autoMin"/>
              <x14:cfvo type="autoMax"/>
              <x14:borderColor rgb="FF008AEF"/>
              <x14:negativeFillColor rgb="FFFF0000"/>
              <x14:negativeBorderColor rgb="FFFF0000"/>
              <x14:axisColor rgb="FF000000"/>
            </x14:dataBar>
          </x14:cfRule>
          <xm:sqref>F42</xm:sqref>
        </x14:conditionalFormatting>
        <x14:conditionalFormatting xmlns:xm="http://schemas.microsoft.com/office/excel/2006/main">
          <x14:cfRule type="dataBar" id="{0DF9BEAA-EF63-403C-8D7E-9F1FCF542A2B}">
            <x14:dataBar minLength="0" maxLength="100" border="1" negativeBarBorderColorSameAsPositive="0">
              <x14:cfvo type="autoMin"/>
              <x14:cfvo type="autoMax"/>
              <x14:borderColor rgb="FF008AEF"/>
              <x14:negativeFillColor rgb="FFFF0000"/>
              <x14:negativeBorderColor rgb="FFFF0000"/>
              <x14:axisColor rgb="FF000000"/>
            </x14:dataBar>
          </x14:cfRule>
          <xm:sqref>F42:I42</xm:sqref>
        </x14:conditionalFormatting>
        <x14:conditionalFormatting xmlns:xm="http://schemas.microsoft.com/office/excel/2006/main">
          <x14:cfRule type="dataBar" id="{D9D64713-0F39-47F3-97C0-4778F60215CB}">
            <x14:dataBar minLength="0" maxLength="100" border="1" negativeBarBorderColorSameAsPositive="0">
              <x14:cfvo type="autoMin"/>
              <x14:cfvo type="autoMax"/>
              <x14:borderColor rgb="FF008AEF"/>
              <x14:negativeFillColor rgb="FFFF0000"/>
              <x14:negativeBorderColor rgb="FFFF0000"/>
              <x14:axisColor rgb="FF000000"/>
            </x14:dataBar>
          </x14:cfRule>
          <xm:sqref>F42:I43</xm:sqref>
        </x14:conditionalFormatting>
        <x14:conditionalFormatting xmlns:xm="http://schemas.microsoft.com/office/excel/2006/main">
          <x14:cfRule type="dataBar" id="{4583C86F-30BA-49DE-A500-9D63361E8FFF}">
            <x14:dataBar minLength="0" maxLength="100" border="1" negativeBarBorderColorSameAsPositive="0">
              <x14:cfvo type="autoMin"/>
              <x14:cfvo type="autoMax"/>
              <x14:borderColor rgb="FF008AEF"/>
              <x14:negativeFillColor rgb="FFFF0000"/>
              <x14:negativeBorderColor rgb="FFFF0000"/>
              <x14:axisColor rgb="FF000000"/>
            </x14:dataBar>
          </x14:cfRule>
          <xm:sqref>F72:F73</xm:sqref>
        </x14:conditionalFormatting>
        <x14:conditionalFormatting xmlns:xm="http://schemas.microsoft.com/office/excel/2006/main">
          <x14:cfRule type="dataBar" id="{84654231-EFF5-4620-8AEE-17382831FBF0}">
            <x14:dataBar minLength="0" maxLength="100" border="1" negativeBarBorderColorSameAsPositive="0">
              <x14:cfvo type="autoMin"/>
              <x14:cfvo type="autoMax"/>
              <x14:borderColor rgb="FF008AEF"/>
              <x14:negativeFillColor rgb="FFFF0000"/>
              <x14:negativeBorderColor rgb="FFFF0000"/>
              <x14:axisColor rgb="FF000000"/>
            </x14:dataBar>
          </x14:cfRule>
          <xm:sqref>F64:F65 F68</xm:sqref>
        </x14:conditionalFormatting>
        <x14:conditionalFormatting xmlns:xm="http://schemas.microsoft.com/office/excel/2006/main">
          <x14:cfRule type="dataBar" id="{34BBC61C-A125-4A09-9662-62E9773BE4A1}">
            <x14:dataBar minLength="0" maxLength="100" border="1" negativeBarBorderColorSameAsPositive="0">
              <x14:cfvo type="autoMin"/>
              <x14:cfvo type="autoMax"/>
              <x14:borderColor rgb="FF008AEF"/>
              <x14:negativeFillColor rgb="FFFF0000"/>
              <x14:negativeBorderColor rgb="FFFF0000"/>
              <x14:axisColor rgb="FF000000"/>
            </x14:dataBar>
          </x14:cfRule>
          <xm:sqref>F64:I65 F68:I68</xm:sqref>
        </x14:conditionalFormatting>
        <x14:conditionalFormatting xmlns:xm="http://schemas.microsoft.com/office/excel/2006/main">
          <x14:cfRule type="dataBar" id="{2949CC65-2D7D-4DB3-B690-C203C929E12B}">
            <x14:dataBar minLength="0" maxLength="100" border="1" negativeBarBorderColorSameAsPositive="0">
              <x14:cfvo type="autoMin"/>
              <x14:cfvo type="autoMax"/>
              <x14:borderColor rgb="FF008AEF"/>
              <x14:negativeFillColor rgb="FFFF0000"/>
              <x14:negativeBorderColor rgb="FFFF0000"/>
              <x14:axisColor rgb="FF000000"/>
            </x14:dataBar>
          </x14:cfRule>
          <xm:sqref>F63</xm:sqref>
        </x14:conditionalFormatting>
        <x14:conditionalFormatting xmlns:xm="http://schemas.microsoft.com/office/excel/2006/main">
          <x14:cfRule type="dataBar" id="{BC9DCAD3-F8A2-46CF-AC63-353B70AFCD54}">
            <x14:dataBar minLength="0" maxLength="100" border="1" negativeBarBorderColorSameAsPositive="0">
              <x14:cfvo type="autoMin"/>
              <x14:cfvo type="autoMax"/>
              <x14:borderColor rgb="FF008AEF"/>
              <x14:negativeFillColor rgb="FFFF0000"/>
              <x14:negativeBorderColor rgb="FFFF0000"/>
              <x14:axisColor rgb="FF000000"/>
            </x14:dataBar>
          </x14:cfRule>
          <xm:sqref>F63:I63</xm:sqref>
        </x14:conditionalFormatting>
        <x14:conditionalFormatting xmlns:xm="http://schemas.microsoft.com/office/excel/2006/main">
          <x14:cfRule type="dataBar" id="{5E5E2A90-0CBF-43A4-9040-20EA4B31E989}">
            <x14:dataBar minLength="0" maxLength="100" border="1" negativeBarBorderColorSameAsPositive="0">
              <x14:cfvo type="autoMin"/>
              <x14:cfvo type="autoMax"/>
              <x14:borderColor rgb="FF008AEF"/>
              <x14:negativeFillColor rgb="FFFF0000"/>
              <x14:negativeBorderColor rgb="FFFF0000"/>
              <x14:axisColor rgb="FF000000"/>
            </x14:dataBar>
          </x14:cfRule>
          <xm:sqref>F63:I65 F68:I68</xm:sqref>
        </x14:conditionalFormatting>
        <x14:conditionalFormatting xmlns:xm="http://schemas.microsoft.com/office/excel/2006/main">
          <x14:cfRule type="dataBar" id="{108EAE8E-6A1A-4D03-AAFF-E084071B3539}">
            <x14:dataBar minLength="0" maxLength="100" border="1" negativeBarBorderColorSameAsPositive="0">
              <x14:cfvo type="autoMin"/>
              <x14:cfvo type="autoMax"/>
              <x14:borderColor rgb="FF008AEF"/>
              <x14:negativeFillColor rgb="FFFF0000"/>
              <x14:negativeBorderColor rgb="FFFF0000"/>
              <x14:axisColor rgb="FF000000"/>
            </x14:dataBar>
          </x14:cfRule>
          <xm:sqref>F67</xm:sqref>
        </x14:conditionalFormatting>
        <x14:conditionalFormatting xmlns:xm="http://schemas.microsoft.com/office/excel/2006/main">
          <x14:cfRule type="dataBar" id="{10667CF5-22C7-4610-83EC-A4CEB1259193}">
            <x14:dataBar minLength="0" maxLength="100" border="1" negativeBarBorderColorSameAsPositive="0">
              <x14:cfvo type="autoMin"/>
              <x14:cfvo type="autoMax"/>
              <x14:borderColor rgb="FF008AEF"/>
              <x14:negativeFillColor rgb="FFFF0000"/>
              <x14:negativeBorderColor rgb="FFFF0000"/>
              <x14:axisColor rgb="FF000000"/>
            </x14:dataBar>
          </x14:cfRule>
          <xm:sqref>F67:I67</xm:sqref>
        </x14:conditionalFormatting>
        <x14:conditionalFormatting xmlns:xm="http://schemas.microsoft.com/office/excel/2006/main">
          <x14:cfRule type="dataBar" id="{72480340-6759-4ADF-959C-10B3DB59EB8F}">
            <x14:dataBar minLength="0" maxLength="100" border="1" negativeBarBorderColorSameAsPositive="0">
              <x14:cfvo type="autoMin"/>
              <x14:cfvo type="autoMax"/>
              <x14:borderColor rgb="FF008AEF"/>
              <x14:negativeFillColor rgb="FFFF0000"/>
              <x14:negativeBorderColor rgb="FFFF0000"/>
              <x14:axisColor rgb="FF000000"/>
            </x14:dataBar>
          </x14:cfRule>
          <xm:sqref>F66</xm:sqref>
        </x14:conditionalFormatting>
        <x14:conditionalFormatting xmlns:xm="http://schemas.microsoft.com/office/excel/2006/main">
          <x14:cfRule type="dataBar" id="{A2995984-6088-4EBD-9912-6AB4F0394827}">
            <x14:dataBar minLength="0" maxLength="100" border="1" negativeBarBorderColorSameAsPositive="0">
              <x14:cfvo type="autoMin"/>
              <x14:cfvo type="autoMax"/>
              <x14:borderColor rgb="FF008AEF"/>
              <x14:negativeFillColor rgb="FFFF0000"/>
              <x14:negativeBorderColor rgb="FFFF0000"/>
              <x14:axisColor rgb="FF000000"/>
            </x14:dataBar>
          </x14:cfRule>
          <xm:sqref>F66:I66</xm:sqref>
        </x14:conditionalFormatting>
        <x14:conditionalFormatting xmlns:xm="http://schemas.microsoft.com/office/excel/2006/main">
          <x14:cfRule type="dataBar" id="{B0F46489-3E09-4CBD-81F1-76599E5DF161}">
            <x14:dataBar minLength="0" maxLength="100" border="1" negativeBarBorderColorSameAsPositive="0">
              <x14:cfvo type="autoMin"/>
              <x14:cfvo type="autoMax"/>
              <x14:borderColor rgb="FF008AEF"/>
              <x14:negativeFillColor rgb="FFFF0000"/>
              <x14:negativeBorderColor rgb="FFFF0000"/>
              <x14:axisColor rgb="FF000000"/>
            </x14:dataBar>
          </x14:cfRule>
          <xm:sqref>F66:I67</xm:sqref>
        </x14:conditionalFormatting>
        <x14:conditionalFormatting xmlns:xm="http://schemas.microsoft.com/office/excel/2006/main">
          <x14:cfRule type="dataBar" id="{F051F9AA-D919-46CB-B570-CB8C2E934AA9}">
            <x14:dataBar minLength="0" maxLength="100" border="1" negativeBarBorderColorSameAsPositive="0">
              <x14:cfvo type="autoMin"/>
              <x14:cfvo type="autoMax"/>
              <x14:borderColor rgb="FF008AEF"/>
              <x14:negativeFillColor rgb="FFFF0000"/>
              <x14:negativeBorderColor rgb="FFFF0000"/>
              <x14:axisColor rgb="FF000000"/>
            </x14:dataBar>
          </x14:cfRule>
          <xm:sqref>F80:F81</xm:sqref>
        </x14:conditionalFormatting>
        <x14:conditionalFormatting xmlns:xm="http://schemas.microsoft.com/office/excel/2006/main">
          <x14:cfRule type="dataBar" id="{2B7D94AC-E86C-4530-866A-E1A6FFBD50F7}">
            <x14:dataBar minLength="0" maxLength="100" border="1" negativeBarBorderColorSameAsPositive="0">
              <x14:cfvo type="autoMin"/>
              <x14:cfvo type="autoMax"/>
              <x14:borderColor rgb="FF008AEF"/>
              <x14:negativeFillColor rgb="FFFF0000"/>
              <x14:negativeBorderColor rgb="FFFF0000"/>
              <x14:axisColor rgb="FF000000"/>
            </x14:dataBar>
          </x14:cfRule>
          <xm:sqref>F85:F86</xm:sqref>
        </x14:conditionalFormatting>
        <x14:conditionalFormatting xmlns:xm="http://schemas.microsoft.com/office/excel/2006/main">
          <x14:cfRule type="dataBar" id="{B9368D7F-2019-4256-9BA9-7CEBC1331B79}">
            <x14:dataBar minLength="0" maxLength="100" border="1" negativeBarBorderColorSameAsPositive="0">
              <x14:cfvo type="autoMin"/>
              <x14:cfvo type="autoMax"/>
              <x14:borderColor rgb="FF008AEF"/>
              <x14:negativeFillColor rgb="FFFF0000"/>
              <x14:negativeBorderColor rgb="FFFF0000"/>
              <x14:axisColor rgb="FF000000"/>
            </x14:dataBar>
          </x14:cfRule>
          <xm:sqref>F90:F91</xm:sqref>
        </x14:conditionalFormatting>
        <x14:conditionalFormatting xmlns:xm="http://schemas.microsoft.com/office/excel/2006/main">
          <x14:cfRule type="dataBar" id="{EB886685-702B-4378-AE67-40D1F0A86C99}">
            <x14:dataBar minLength="0" maxLength="100" border="1" negativeBarBorderColorSameAsPositive="0">
              <x14:cfvo type="autoMin"/>
              <x14:cfvo type="autoMax"/>
              <x14:borderColor rgb="FF008AEF"/>
              <x14:negativeFillColor rgb="FFFF0000"/>
              <x14:negativeBorderColor rgb="FFFF0000"/>
              <x14:axisColor rgb="FF000000"/>
            </x14:dataBar>
          </x14:cfRule>
          <xm:sqref>F56:F57</xm:sqref>
        </x14:conditionalFormatting>
        <x14:conditionalFormatting xmlns:xm="http://schemas.microsoft.com/office/excel/2006/main">
          <x14:cfRule type="dataBar" id="{3679ECD4-BF96-4A65-8625-58E049A58228}">
            <x14:dataBar minLength="0" maxLength="100" border="1" negativeBarBorderColorSameAsPositive="0">
              <x14:cfvo type="autoMin"/>
              <x14:cfvo type="autoMax"/>
              <x14:borderColor rgb="FF008AEF"/>
              <x14:negativeFillColor rgb="FFFF0000"/>
              <x14:negativeBorderColor rgb="FFFF0000"/>
              <x14:axisColor rgb="FF000000"/>
            </x14:dataBar>
          </x14:cfRule>
          <xm:sqref>F56:I57</xm:sqref>
        </x14:conditionalFormatting>
        <x14:conditionalFormatting xmlns:xm="http://schemas.microsoft.com/office/excel/2006/main">
          <x14:cfRule type="dataBar" id="{CB84AC1D-E48C-4736-9228-81AC00C311AB}">
            <x14:dataBar minLength="0" maxLength="100" border="1" negativeBarBorderColorSameAsPositive="0">
              <x14:cfvo type="autoMin"/>
              <x14:cfvo type="autoMax"/>
              <x14:borderColor rgb="FF008AEF"/>
              <x14:negativeFillColor rgb="FFFF0000"/>
              <x14:negativeBorderColor rgb="FFFF0000"/>
              <x14:axisColor rgb="FF000000"/>
            </x14:dataBar>
          </x14:cfRule>
          <xm:sqref>F55:I57</xm:sqref>
        </x14:conditionalFormatting>
        <x14:conditionalFormatting xmlns:xm="http://schemas.microsoft.com/office/excel/2006/main">
          <x14:cfRule type="dataBar" id="{8B66854E-5769-4B1F-9B7A-56BB0B7D957E}">
            <x14:dataBar minLength="0" maxLength="100" border="1" negativeBarBorderColorSameAsPositive="0">
              <x14:cfvo type="autoMin"/>
              <x14:cfvo type="autoMax"/>
              <x14:borderColor rgb="FF008AEF"/>
              <x14:negativeFillColor rgb="FFFF0000"/>
              <x14:negativeBorderColor rgb="FFFF0000"/>
              <x14:axisColor rgb="FF000000"/>
            </x14:dataBar>
          </x14:cfRule>
          <xm:sqref>F3</xm:sqref>
        </x14:conditionalFormatting>
        <x14:conditionalFormatting xmlns:xm="http://schemas.microsoft.com/office/excel/2006/main">
          <x14:cfRule type="dataBar" id="{5C9C685C-D129-46FD-AF6B-AB9F45C76A26}">
            <x14:dataBar minLength="0" maxLength="100" border="1" negativeBarBorderColorSameAsPositive="0">
              <x14:cfvo type="autoMin"/>
              <x14:cfvo type="autoMax"/>
              <x14:borderColor rgb="FF63C384"/>
              <x14:negativeFillColor rgb="FFFF0000"/>
              <x14:negativeBorderColor rgb="FFFF0000"/>
              <x14:axisColor rgb="FF000000"/>
            </x14:dataBar>
          </x14:cfRule>
          <xm:sqref>F3</xm:sqref>
        </x14:conditionalFormatting>
        <x14:conditionalFormatting xmlns:xm="http://schemas.microsoft.com/office/excel/2006/main">
          <x14:cfRule type="dataBar" id="{2445B136-D17B-4464-BD8C-A5F6E9D0AE8B}">
            <x14:dataBar minLength="0" maxLength="100" border="1" negativeBarBorderColorSameAsPositive="0">
              <x14:cfvo type="autoMin"/>
              <x14:cfvo type="autoMax"/>
              <x14:borderColor rgb="FF008AEF"/>
              <x14:negativeFillColor rgb="FFFF0000"/>
              <x14:negativeBorderColor rgb="FFFF0000"/>
              <x14:axisColor rgb="FF000000"/>
            </x14:dataBar>
          </x14:cfRule>
          <xm:sqref>F62</xm:sqref>
        </x14:conditionalFormatting>
        <x14:conditionalFormatting xmlns:xm="http://schemas.microsoft.com/office/excel/2006/main">
          <x14:cfRule type="dataBar" id="{F88647D8-0823-4D7D-B8DA-210D7DE130EE}">
            <x14:dataBar minLength="0" maxLength="100" border="1" negativeBarBorderColorSameAsPositive="0">
              <x14:cfvo type="autoMin"/>
              <x14:cfvo type="autoMax"/>
              <x14:borderColor rgb="FF63C384"/>
              <x14:negativeFillColor rgb="FFFF0000"/>
              <x14:negativeBorderColor rgb="FFFF0000"/>
              <x14:axisColor rgb="FF000000"/>
            </x14:dataBar>
          </x14:cfRule>
          <xm:sqref>F62</xm:sqref>
        </x14:conditionalFormatting>
        <x14:conditionalFormatting xmlns:xm="http://schemas.microsoft.com/office/excel/2006/main">
          <x14:cfRule type="dataBar" id="{AADD1837-53FB-4AD6-AF41-05D9D7E0221A}">
            <x14:dataBar minLength="0" maxLength="100" border="1" negativeBarBorderColorSameAsPositive="0">
              <x14:cfvo type="autoMin"/>
              <x14:cfvo type="autoMax"/>
              <x14:borderColor rgb="FF008AEF"/>
              <x14:negativeFillColor rgb="FFFF0000"/>
              <x14:negativeBorderColor rgb="FFFF0000"/>
              <x14:axisColor rgb="FF000000"/>
            </x14:dataBar>
          </x14:cfRule>
          <xm:sqref>F59:F60</xm:sqref>
        </x14:conditionalFormatting>
        <x14:conditionalFormatting xmlns:xm="http://schemas.microsoft.com/office/excel/2006/main">
          <x14:cfRule type="dataBar" id="{60B631AF-5586-4E7D-9ACC-514B91A788C1}">
            <x14:dataBar minLength="0" maxLength="100" border="1" negativeBarBorderColorSameAsPositive="0">
              <x14:cfvo type="autoMin"/>
              <x14:cfvo type="autoMax"/>
              <x14:borderColor rgb="FF63C384"/>
              <x14:negativeFillColor rgb="FFFF0000"/>
              <x14:negativeBorderColor rgb="FFFF0000"/>
              <x14:axisColor rgb="FF000000"/>
            </x14:dataBar>
          </x14:cfRule>
          <xm:sqref>F59:F60</xm:sqref>
        </x14:conditionalFormatting>
        <x14:conditionalFormatting xmlns:xm="http://schemas.microsoft.com/office/excel/2006/main">
          <x14:cfRule type="dataBar" id="{65FB2684-B938-48ED-8BC6-66FD7FD5BE65}">
            <x14:dataBar minLength="0" maxLength="100" border="1" negativeBarBorderColorSameAsPositive="0">
              <x14:cfvo type="autoMin"/>
              <x14:cfvo type="autoMax"/>
              <x14:borderColor rgb="FF008AEF"/>
              <x14:negativeFillColor rgb="FFFF0000"/>
              <x14:negativeBorderColor rgb="FFFF0000"/>
              <x14:axisColor rgb="FF000000"/>
            </x14:dataBar>
          </x14:cfRule>
          <xm:sqref>F98</xm:sqref>
        </x14:conditionalFormatting>
        <x14:conditionalFormatting xmlns:xm="http://schemas.microsoft.com/office/excel/2006/main">
          <x14:cfRule type="dataBar" id="{C8EE2705-7C7C-4AB3-AAB9-EB09F9659BAB}">
            <x14:dataBar minLength="0" maxLength="100" border="1" negativeBarBorderColorSameAsPositive="0">
              <x14:cfvo type="autoMin"/>
              <x14:cfvo type="autoMax"/>
              <x14:borderColor rgb="FF63C384"/>
              <x14:negativeFillColor rgb="FFFF0000"/>
              <x14:negativeBorderColor rgb="FFFF0000"/>
              <x14:axisColor rgb="FF000000"/>
            </x14:dataBar>
          </x14:cfRule>
          <xm:sqref>F98</xm:sqref>
        </x14:conditionalFormatting>
        <x14:conditionalFormatting xmlns:xm="http://schemas.microsoft.com/office/excel/2006/main">
          <x14:cfRule type="dataBar" id="{2953474F-7E82-460D-AAE2-976A70941772}">
            <x14:dataBar minLength="0" maxLength="100" border="1" negativeBarBorderColorSameAsPositive="0">
              <x14:cfvo type="autoMin"/>
              <x14:cfvo type="autoMax"/>
              <x14:borderColor rgb="FF008AEF"/>
              <x14:negativeFillColor rgb="FFFF0000"/>
              <x14:negativeBorderColor rgb="FFFF0000"/>
              <x14:axisColor rgb="FF000000"/>
            </x14:dataBar>
          </x14:cfRule>
          <xm:sqref>F101</xm:sqref>
        </x14:conditionalFormatting>
        <x14:conditionalFormatting xmlns:xm="http://schemas.microsoft.com/office/excel/2006/main">
          <x14:cfRule type="dataBar" id="{C72C207C-C169-4307-8D8D-87E3DC21A1EE}">
            <x14:dataBar minLength="0" maxLength="100" border="1" negativeBarBorderColorSameAsPositive="0">
              <x14:cfvo type="autoMin"/>
              <x14:cfvo type="autoMax"/>
              <x14:borderColor rgb="FF63C384"/>
              <x14:negativeFillColor rgb="FFFF0000"/>
              <x14:negativeBorderColor rgb="FFFF0000"/>
              <x14:axisColor rgb="FF000000"/>
            </x14:dataBar>
          </x14:cfRule>
          <xm:sqref>F101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T74"/>
  <sheetViews>
    <sheetView topLeftCell="A6" workbookViewId="0">
      <selection activeCell="C23" sqref="C23"/>
    </sheetView>
  </sheetViews>
  <sheetFormatPr defaultColWidth="11.5703125" defaultRowHeight="15" x14ac:dyDescent="0.25"/>
  <cols>
    <col min="1" max="1" width="5.5703125" customWidth="1"/>
    <col min="3" max="3" width="69.42578125" style="81" customWidth="1"/>
    <col min="9" max="9" width="13" customWidth="1"/>
    <col min="10" max="10" width="6.28515625" customWidth="1"/>
    <col min="11" max="11" width="21.42578125" hidden="1" customWidth="1"/>
    <col min="12" max="12" width="24.85546875" hidden="1" customWidth="1"/>
    <col min="13" max="13" width="6.7109375" hidden="1" customWidth="1"/>
    <col min="14" max="22" width="0" hidden="1" customWidth="1"/>
  </cols>
  <sheetData>
    <row r="1" spans="2:20" ht="49.5" customHeight="1" x14ac:dyDescent="0.25">
      <c r="B1" s="229" t="s">
        <v>692</v>
      </c>
      <c r="C1" s="229"/>
      <c r="D1" s="229"/>
      <c r="E1" s="229"/>
      <c r="F1" s="229"/>
      <c r="G1" s="229"/>
      <c r="H1" s="229"/>
      <c r="I1" s="229"/>
      <c r="J1" s="82"/>
      <c r="K1" s="82"/>
      <c r="L1" s="82"/>
      <c r="M1" s="25"/>
      <c r="N1" s="178" t="s">
        <v>324</v>
      </c>
      <c r="O1" s="178"/>
      <c r="P1" s="178"/>
      <c r="Q1" s="178"/>
      <c r="R1" s="178"/>
      <c r="S1" s="178"/>
    </row>
    <row r="2" spans="2:20" ht="31.5" x14ac:dyDescent="0.25">
      <c r="B2" s="17" t="s">
        <v>0</v>
      </c>
      <c r="C2" s="76" t="s">
        <v>1</v>
      </c>
      <c r="D2" s="17" t="s">
        <v>2</v>
      </c>
      <c r="E2" s="17" t="s">
        <v>3</v>
      </c>
      <c r="F2" s="17" t="s">
        <v>4</v>
      </c>
      <c r="G2" s="17" t="s">
        <v>5</v>
      </c>
      <c r="H2" s="17" t="s">
        <v>6</v>
      </c>
      <c r="I2" s="17" t="s">
        <v>7</v>
      </c>
      <c r="K2" s="15" t="s">
        <v>315</v>
      </c>
      <c r="L2" s="15" t="s">
        <v>316</v>
      </c>
      <c r="N2" s="17" t="s">
        <v>2</v>
      </c>
      <c r="O2" s="17" t="s">
        <v>3</v>
      </c>
      <c r="P2" s="17" t="s">
        <v>4</v>
      </c>
      <c r="Q2" s="17" t="s">
        <v>5</v>
      </c>
      <c r="R2" s="17" t="s">
        <v>6</v>
      </c>
      <c r="S2" s="17" t="s">
        <v>7</v>
      </c>
    </row>
    <row r="3" spans="2:20" ht="15.75" x14ac:dyDescent="0.25">
      <c r="B3" s="187" t="s">
        <v>331</v>
      </c>
      <c r="C3" s="77" t="s">
        <v>332</v>
      </c>
      <c r="D3" s="83" t="s">
        <v>710</v>
      </c>
      <c r="E3" s="83" t="s">
        <v>710</v>
      </c>
      <c r="F3" s="83" t="s">
        <v>710</v>
      </c>
      <c r="G3" s="83" t="s">
        <v>710</v>
      </c>
      <c r="H3" s="83" t="s">
        <v>710</v>
      </c>
      <c r="I3" s="83" t="s">
        <v>710</v>
      </c>
      <c r="J3" s="28"/>
      <c r="K3" s="32" t="s">
        <v>322</v>
      </c>
      <c r="L3" s="32" t="s">
        <v>322</v>
      </c>
      <c r="M3" s="28"/>
      <c r="N3" s="29"/>
      <c r="O3" s="29"/>
      <c r="P3" s="29"/>
      <c r="Q3" s="29"/>
      <c r="R3" s="29"/>
      <c r="S3" s="29"/>
    </row>
    <row r="4" spans="2:20" ht="15.75" x14ac:dyDescent="0.25">
      <c r="B4" s="187"/>
      <c r="C4" s="77" t="s">
        <v>708</v>
      </c>
      <c r="D4" s="83" t="s">
        <v>710</v>
      </c>
      <c r="E4" s="83" t="s">
        <v>710</v>
      </c>
      <c r="F4" s="83" t="s">
        <v>710</v>
      </c>
      <c r="G4" s="83" t="s">
        <v>710</v>
      </c>
      <c r="H4" s="83" t="s">
        <v>710</v>
      </c>
      <c r="I4" s="83" t="s">
        <v>710</v>
      </c>
      <c r="J4" s="28"/>
      <c r="K4" s="32"/>
      <c r="L4" s="32"/>
      <c r="M4" s="28"/>
      <c r="N4" s="29"/>
      <c r="O4" s="29"/>
      <c r="P4" s="29"/>
      <c r="Q4" s="29"/>
      <c r="R4" s="29"/>
      <c r="S4" s="29"/>
    </row>
    <row r="5" spans="2:20" ht="15.75" x14ac:dyDescent="0.25">
      <c r="B5" s="187"/>
      <c r="C5" s="77" t="s">
        <v>709</v>
      </c>
      <c r="D5" s="83" t="s">
        <v>710</v>
      </c>
      <c r="E5" s="83" t="s">
        <v>710</v>
      </c>
      <c r="F5" s="83" t="s">
        <v>710</v>
      </c>
      <c r="G5" s="83" t="s">
        <v>710</v>
      </c>
      <c r="H5" s="83" t="s">
        <v>710</v>
      </c>
      <c r="I5" s="83" t="s">
        <v>710</v>
      </c>
      <c r="J5" s="28"/>
      <c r="K5" s="32" t="s">
        <v>322</v>
      </c>
      <c r="L5" s="32" t="s">
        <v>322</v>
      </c>
      <c r="M5" s="28"/>
      <c r="N5" s="29"/>
      <c r="O5" s="29"/>
      <c r="P5" s="29"/>
      <c r="Q5" s="29"/>
      <c r="R5" s="29"/>
      <c r="S5" s="29"/>
    </row>
    <row r="6" spans="2:20" ht="15.75" x14ac:dyDescent="0.25">
      <c r="B6" s="187"/>
      <c r="C6" s="77" t="s">
        <v>599</v>
      </c>
      <c r="D6" s="83" t="s">
        <v>710</v>
      </c>
      <c r="E6" s="83" t="s">
        <v>710</v>
      </c>
      <c r="F6" s="83" t="s">
        <v>710</v>
      </c>
      <c r="G6" s="83" t="s">
        <v>710</v>
      </c>
      <c r="H6" s="83" t="s">
        <v>710</v>
      </c>
      <c r="I6" s="83" t="s">
        <v>710</v>
      </c>
      <c r="J6" s="28"/>
      <c r="K6" s="32" t="s">
        <v>322</v>
      </c>
      <c r="L6" s="32" t="s">
        <v>322</v>
      </c>
      <c r="M6" s="28"/>
      <c r="N6" s="29"/>
      <c r="O6" s="29"/>
      <c r="P6" s="29"/>
      <c r="Q6" s="29"/>
      <c r="R6" s="29"/>
      <c r="S6" s="29"/>
    </row>
    <row r="7" spans="2:20" ht="15.75" x14ac:dyDescent="0.25">
      <c r="B7" s="187"/>
      <c r="C7" s="77" t="s">
        <v>335</v>
      </c>
      <c r="D7" s="83" t="s">
        <v>710</v>
      </c>
      <c r="E7" s="83" t="s">
        <v>710</v>
      </c>
      <c r="F7" s="83" t="s">
        <v>710</v>
      </c>
      <c r="G7" s="83" t="s">
        <v>710</v>
      </c>
      <c r="H7" s="83" t="s">
        <v>710</v>
      </c>
      <c r="I7" s="83" t="s">
        <v>710</v>
      </c>
      <c r="J7" s="28"/>
      <c r="K7" s="32" t="s">
        <v>322</v>
      </c>
      <c r="L7" s="32" t="s">
        <v>322</v>
      </c>
      <c r="M7" s="28"/>
      <c r="N7" s="29"/>
      <c r="O7" s="29"/>
      <c r="P7" s="29"/>
      <c r="Q7" s="29"/>
      <c r="R7" s="29"/>
      <c r="S7" s="29"/>
    </row>
    <row r="8" spans="2:20" ht="15.75" x14ac:dyDescent="0.25">
      <c r="B8" s="187"/>
      <c r="C8" s="77" t="s">
        <v>336</v>
      </c>
      <c r="D8" s="83" t="s">
        <v>710</v>
      </c>
      <c r="E8" s="83" t="s">
        <v>710</v>
      </c>
      <c r="F8" s="83" t="s">
        <v>710</v>
      </c>
      <c r="G8" s="83" t="s">
        <v>710</v>
      </c>
      <c r="H8" s="83" t="s">
        <v>710</v>
      </c>
      <c r="I8" s="83" t="s">
        <v>710</v>
      </c>
      <c r="J8" s="28"/>
      <c r="K8" s="32" t="s">
        <v>322</v>
      </c>
      <c r="L8" s="32" t="s">
        <v>322</v>
      </c>
      <c r="M8" s="28"/>
      <c r="N8" s="29"/>
      <c r="O8" s="29"/>
      <c r="P8" s="29"/>
      <c r="Q8" s="29"/>
      <c r="R8" s="29"/>
      <c r="S8" s="29"/>
    </row>
    <row r="9" spans="2:20" ht="15.75" x14ac:dyDescent="0.25">
      <c r="B9" s="187"/>
      <c r="C9" s="77" t="s">
        <v>337</v>
      </c>
      <c r="D9" s="83" t="s">
        <v>710</v>
      </c>
      <c r="E9" s="83" t="s">
        <v>710</v>
      </c>
      <c r="F9" s="83" t="s">
        <v>710</v>
      </c>
      <c r="G9" s="83" t="s">
        <v>710</v>
      </c>
      <c r="H9" s="83" t="s">
        <v>710</v>
      </c>
      <c r="I9" s="83" t="s">
        <v>710</v>
      </c>
      <c r="J9" s="28"/>
      <c r="K9" s="32" t="s">
        <v>322</v>
      </c>
      <c r="L9" s="32" t="s">
        <v>322</v>
      </c>
      <c r="M9" s="28"/>
      <c r="N9" s="29"/>
      <c r="O9" s="29"/>
      <c r="P9" s="29"/>
      <c r="Q9" s="29"/>
      <c r="R9" s="29"/>
      <c r="S9" s="29"/>
    </row>
    <row r="10" spans="2:20" x14ac:dyDescent="0.25">
      <c r="B10" s="26" t="s">
        <v>8</v>
      </c>
      <c r="C10" s="78" t="s">
        <v>9</v>
      </c>
      <c r="D10" s="42">
        <v>0.89600000000000002</v>
      </c>
      <c r="E10" s="42">
        <v>0.89500000000000002</v>
      </c>
      <c r="F10" s="42">
        <v>0.90100000000000002</v>
      </c>
      <c r="G10" s="42">
        <v>0.90100000000000002</v>
      </c>
      <c r="H10" s="42">
        <v>0.88400000000000001</v>
      </c>
      <c r="I10" s="42">
        <v>0.9</v>
      </c>
      <c r="K10" s="21">
        <v>0.88</v>
      </c>
      <c r="L10" s="20">
        <v>0.9</v>
      </c>
      <c r="N10" s="21">
        <f t="shared" ref="N10:S10" si="0">D10-$L$10</f>
        <v>-4.0000000000000036E-3</v>
      </c>
      <c r="O10" s="21">
        <f t="shared" si="0"/>
        <v>-5.0000000000000044E-3</v>
      </c>
      <c r="P10" s="21">
        <f t="shared" si="0"/>
        <v>1.0000000000000009E-3</v>
      </c>
      <c r="Q10" s="21">
        <f t="shared" si="0"/>
        <v>1.0000000000000009E-3</v>
      </c>
      <c r="R10" s="21">
        <f t="shared" si="0"/>
        <v>-1.6000000000000014E-2</v>
      </c>
      <c r="S10" s="21">
        <f t="shared" si="0"/>
        <v>0</v>
      </c>
      <c r="T10" s="16"/>
    </row>
    <row r="11" spans="2:20" ht="15.75" x14ac:dyDescent="0.25">
      <c r="B11" s="45" t="s">
        <v>321</v>
      </c>
      <c r="C11" s="77" t="s">
        <v>601</v>
      </c>
      <c r="D11" s="38">
        <v>0.57599999999999996</v>
      </c>
      <c r="E11" s="38">
        <v>0.58799999999999997</v>
      </c>
      <c r="F11" s="38">
        <v>0.57499999999999996</v>
      </c>
      <c r="G11" s="38">
        <v>0.58899999999999997</v>
      </c>
      <c r="H11" s="38">
        <v>0.55200000000000005</v>
      </c>
      <c r="I11" s="38">
        <v>0.53</v>
      </c>
      <c r="J11" s="28"/>
      <c r="K11" s="33">
        <v>0.53</v>
      </c>
      <c r="L11" s="33">
        <v>0.56999999999999995</v>
      </c>
      <c r="M11" s="28"/>
      <c r="N11" s="21">
        <f t="shared" ref="N11:S11" si="1">D11-$L$11</f>
        <v>6.0000000000000053E-3</v>
      </c>
      <c r="O11" s="21">
        <f t="shared" si="1"/>
        <v>1.8000000000000016E-2</v>
      </c>
      <c r="P11" s="21">
        <f t="shared" si="1"/>
        <v>5.0000000000000044E-3</v>
      </c>
      <c r="Q11" s="21">
        <f t="shared" si="1"/>
        <v>1.9000000000000017E-2</v>
      </c>
      <c r="R11" s="21">
        <f t="shared" si="1"/>
        <v>-1.7999999999999905E-2</v>
      </c>
      <c r="S11" s="21">
        <f t="shared" si="1"/>
        <v>-3.9999999999999925E-2</v>
      </c>
    </row>
    <row r="12" spans="2:20" ht="15.75" x14ac:dyDescent="0.25">
      <c r="B12" s="46" t="s">
        <v>10</v>
      </c>
      <c r="C12" s="77" t="s">
        <v>380</v>
      </c>
      <c r="D12" s="83" t="s">
        <v>710</v>
      </c>
      <c r="E12" s="83" t="s">
        <v>710</v>
      </c>
      <c r="F12" s="83" t="s">
        <v>710</v>
      </c>
      <c r="G12" s="83" t="s">
        <v>710</v>
      </c>
      <c r="H12" s="83" t="s">
        <v>710</v>
      </c>
      <c r="I12" s="83" t="s">
        <v>710</v>
      </c>
      <c r="J12" s="28"/>
      <c r="K12" s="33"/>
      <c r="L12" s="33"/>
      <c r="M12" s="28"/>
      <c r="N12" s="21"/>
      <c r="O12" s="21"/>
      <c r="P12" s="21"/>
      <c r="Q12" s="21"/>
      <c r="R12" s="21"/>
      <c r="S12" s="21"/>
    </row>
    <row r="13" spans="2:20" x14ac:dyDescent="0.25">
      <c r="B13" s="26" t="s">
        <v>24</v>
      </c>
      <c r="C13" s="78" t="s">
        <v>43</v>
      </c>
      <c r="D13" s="42">
        <v>0.76800000000000002</v>
      </c>
      <c r="E13" s="42">
        <v>0.76500000000000001</v>
      </c>
      <c r="F13" s="42">
        <v>0.78</v>
      </c>
      <c r="G13" s="42">
        <v>0.78800000000000003</v>
      </c>
      <c r="H13" s="42">
        <v>0.78400000000000003</v>
      </c>
      <c r="I13" s="42">
        <v>0.78300000000000003</v>
      </c>
      <c r="K13" s="21">
        <v>0.77</v>
      </c>
      <c r="L13" s="20">
        <v>0.78</v>
      </c>
      <c r="N13" s="19">
        <f t="shared" ref="N13:S13" si="2">D13-$L$13</f>
        <v>-1.2000000000000011E-2</v>
      </c>
      <c r="O13" s="19">
        <f t="shared" si="2"/>
        <v>-1.5000000000000013E-2</v>
      </c>
      <c r="P13" s="19">
        <f t="shared" si="2"/>
        <v>0</v>
      </c>
      <c r="Q13" s="19">
        <f t="shared" si="2"/>
        <v>8.0000000000000071E-3</v>
      </c>
      <c r="R13" s="19">
        <f t="shared" si="2"/>
        <v>4.0000000000000036E-3</v>
      </c>
      <c r="S13" s="19">
        <f t="shared" si="2"/>
        <v>3.0000000000000027E-3</v>
      </c>
      <c r="T13" s="16"/>
    </row>
    <row r="14" spans="2:20" x14ac:dyDescent="0.25">
      <c r="B14" s="26" t="s">
        <v>77</v>
      </c>
      <c r="C14" s="78" t="s">
        <v>318</v>
      </c>
      <c r="D14" s="5">
        <v>756</v>
      </c>
      <c r="E14" s="5">
        <v>812</v>
      </c>
      <c r="F14" s="5">
        <v>1059</v>
      </c>
      <c r="G14" s="5">
        <v>1144</v>
      </c>
      <c r="H14" s="5">
        <v>951</v>
      </c>
      <c r="I14" s="5">
        <v>1159</v>
      </c>
      <c r="K14" s="10">
        <v>756</v>
      </c>
      <c r="L14" s="13">
        <v>1065</v>
      </c>
      <c r="N14" s="18">
        <f t="shared" ref="N14:S14" si="3">(D14/$L$14)-1</f>
        <v>-0.29014084507042248</v>
      </c>
      <c r="O14" s="18">
        <f t="shared" si="3"/>
        <v>-0.23755868544600944</v>
      </c>
      <c r="P14" s="18">
        <f t="shared" si="3"/>
        <v>-5.6338028169014009E-3</v>
      </c>
      <c r="Q14" s="18">
        <f t="shared" si="3"/>
        <v>7.4178403755868594E-2</v>
      </c>
      <c r="R14" s="18">
        <f t="shared" si="3"/>
        <v>-0.10704225352112673</v>
      </c>
      <c r="S14" s="18">
        <f t="shared" si="3"/>
        <v>8.8262910798122096E-2</v>
      </c>
      <c r="T14" s="16"/>
    </row>
    <row r="15" spans="2:20" x14ac:dyDescent="0.25">
      <c r="B15" s="26" t="s">
        <v>319</v>
      </c>
      <c r="C15" s="78" t="s">
        <v>317</v>
      </c>
      <c r="D15" s="5">
        <v>491</v>
      </c>
      <c r="E15" s="5">
        <v>447</v>
      </c>
      <c r="F15" s="5">
        <v>506</v>
      </c>
      <c r="G15" s="5">
        <v>733</v>
      </c>
      <c r="H15" s="5">
        <v>477</v>
      </c>
      <c r="I15" s="5">
        <v>532</v>
      </c>
      <c r="K15" s="10">
        <v>447</v>
      </c>
      <c r="L15" s="13">
        <v>578</v>
      </c>
      <c r="N15" s="18">
        <f t="shared" ref="N15:S15" si="4">(D15/$L$15)-1</f>
        <v>-0.15051903114186849</v>
      </c>
      <c r="O15" s="18">
        <f t="shared" si="4"/>
        <v>-0.22664359861591699</v>
      </c>
      <c r="P15" s="18">
        <f t="shared" si="4"/>
        <v>-0.12456747404844293</v>
      </c>
      <c r="Q15" s="18">
        <f t="shared" si="4"/>
        <v>0.26816608996539792</v>
      </c>
      <c r="R15" s="18">
        <f t="shared" si="4"/>
        <v>-0.17474048442906576</v>
      </c>
      <c r="S15" s="18">
        <f t="shared" si="4"/>
        <v>-7.9584775086505188E-2</v>
      </c>
      <c r="T15" s="16"/>
    </row>
    <row r="16" spans="2:20" x14ac:dyDescent="0.25">
      <c r="B16" s="26" t="s">
        <v>79</v>
      </c>
      <c r="C16" s="78" t="s">
        <v>602</v>
      </c>
      <c r="D16" s="5">
        <v>212</v>
      </c>
      <c r="E16" s="5">
        <v>276</v>
      </c>
      <c r="F16" s="5">
        <v>407</v>
      </c>
      <c r="G16" s="5">
        <v>526</v>
      </c>
      <c r="H16" s="5">
        <v>445</v>
      </c>
      <c r="I16" s="5">
        <v>534</v>
      </c>
      <c r="K16" s="10">
        <v>212</v>
      </c>
      <c r="L16" s="13">
        <v>466</v>
      </c>
      <c r="N16" s="18">
        <f t="shared" ref="N16:S16" si="5">(D16/$L$16)-1</f>
        <v>-0.54506437768240346</v>
      </c>
      <c r="O16" s="18">
        <f t="shared" si="5"/>
        <v>-0.40772532188841204</v>
      </c>
      <c r="P16" s="18">
        <f t="shared" si="5"/>
        <v>-0.12660944206008584</v>
      </c>
      <c r="Q16" s="18">
        <f t="shared" si="5"/>
        <v>0.12875536480686689</v>
      </c>
      <c r="R16" s="18">
        <f t="shared" si="5"/>
        <v>-4.5064377682403456E-2</v>
      </c>
      <c r="S16" s="18">
        <f t="shared" si="5"/>
        <v>0.14592274678111594</v>
      </c>
      <c r="T16" s="16"/>
    </row>
    <row r="17" spans="2:20" x14ac:dyDescent="0.25">
      <c r="B17" s="26" t="s">
        <v>76</v>
      </c>
      <c r="C17" s="78" t="s">
        <v>13</v>
      </c>
      <c r="D17" s="5">
        <v>758</v>
      </c>
      <c r="E17" s="5">
        <v>825</v>
      </c>
      <c r="F17" s="5">
        <v>953</v>
      </c>
      <c r="G17" s="5">
        <v>1286</v>
      </c>
      <c r="H17" s="5">
        <v>1482</v>
      </c>
      <c r="I17" s="5">
        <v>1511</v>
      </c>
      <c r="K17" s="10">
        <v>758</v>
      </c>
      <c r="L17" s="13">
        <v>1312</v>
      </c>
      <c r="N17" s="18">
        <f t="shared" ref="N17:S17" si="6">(D17/$L$17)-1</f>
        <v>-0.4222560975609756</v>
      </c>
      <c r="O17" s="18">
        <f t="shared" si="6"/>
        <v>-0.37118902439024393</v>
      </c>
      <c r="P17" s="18">
        <f t="shared" si="6"/>
        <v>-0.27362804878048785</v>
      </c>
      <c r="Q17" s="18">
        <f t="shared" si="6"/>
        <v>-1.9817073170731669E-2</v>
      </c>
      <c r="R17" s="18">
        <f t="shared" si="6"/>
        <v>0.12957317073170738</v>
      </c>
      <c r="S17" s="18">
        <f t="shared" si="6"/>
        <v>0.15167682926829262</v>
      </c>
      <c r="T17" s="16"/>
    </row>
    <row r="18" spans="2:20" x14ac:dyDescent="0.25">
      <c r="B18" s="10" t="s">
        <v>339</v>
      </c>
      <c r="C18" s="79" t="s">
        <v>340</v>
      </c>
      <c r="D18" s="174" t="s">
        <v>710</v>
      </c>
      <c r="E18" s="174" t="s">
        <v>710</v>
      </c>
      <c r="F18" s="174" t="s">
        <v>710</v>
      </c>
      <c r="G18" s="174" t="s">
        <v>710</v>
      </c>
      <c r="H18" s="10">
        <v>558</v>
      </c>
      <c r="I18" s="10">
        <v>639</v>
      </c>
      <c r="K18" s="10">
        <v>558</v>
      </c>
      <c r="L18" s="10">
        <v>599</v>
      </c>
      <c r="N18" s="18" t="s">
        <v>330</v>
      </c>
      <c r="O18" s="18" t="s">
        <v>330</v>
      </c>
      <c r="P18" s="18" t="s">
        <v>330</v>
      </c>
      <c r="Q18" s="18" t="s">
        <v>330</v>
      </c>
      <c r="R18" s="18">
        <f>(H18/$L$18)-1</f>
        <v>-6.8447412353923154E-2</v>
      </c>
      <c r="S18" s="18">
        <f>(I18/$L$18)-1</f>
        <v>6.6777963272120155E-2</v>
      </c>
    </row>
    <row r="19" spans="2:20" x14ac:dyDescent="0.25">
      <c r="B19" s="10" t="s">
        <v>432</v>
      </c>
      <c r="C19" s="242" t="s">
        <v>433</v>
      </c>
      <c r="D19" s="243"/>
      <c r="E19" s="243"/>
      <c r="F19" s="243"/>
      <c r="G19" s="243"/>
      <c r="H19" s="243"/>
      <c r="I19" s="244"/>
      <c r="K19" s="10"/>
      <c r="L19" s="10"/>
      <c r="N19" s="18"/>
      <c r="O19" s="18"/>
      <c r="P19" s="18"/>
      <c r="Q19" s="18"/>
      <c r="R19" s="18"/>
      <c r="S19" s="18"/>
    </row>
    <row r="20" spans="2:20" ht="30" x14ac:dyDescent="0.25">
      <c r="B20" s="30" t="s">
        <v>341</v>
      </c>
      <c r="C20" s="85" t="s">
        <v>342</v>
      </c>
      <c r="D20" s="188" t="s">
        <v>343</v>
      </c>
      <c r="E20" s="188"/>
      <c r="F20" s="188"/>
      <c r="G20" s="185" t="s">
        <v>344</v>
      </c>
      <c r="H20" s="186"/>
      <c r="I20" s="186"/>
      <c r="K20" s="185">
        <v>0.9</v>
      </c>
      <c r="L20" s="185"/>
      <c r="N20" s="183">
        <f>(618/687)-0.9</f>
        <v>-4.3668122270745791E-4</v>
      </c>
      <c r="O20" s="183"/>
      <c r="P20" s="183"/>
      <c r="Q20" s="183">
        <f>(449/665)-0.9</f>
        <v>-0.22481203007518802</v>
      </c>
      <c r="R20" s="183"/>
      <c r="S20" s="183"/>
    </row>
    <row r="21" spans="2:20" ht="30" x14ac:dyDescent="0.25">
      <c r="B21" s="30" t="s">
        <v>345</v>
      </c>
      <c r="C21" s="85" t="s">
        <v>346</v>
      </c>
      <c r="D21" s="185" t="s">
        <v>347</v>
      </c>
      <c r="E21" s="186"/>
      <c r="F21" s="186"/>
      <c r="G21" s="185" t="s">
        <v>348</v>
      </c>
      <c r="H21" s="186"/>
      <c r="I21" s="186"/>
      <c r="K21" s="185">
        <v>0.95</v>
      </c>
      <c r="L21" s="185"/>
      <c r="N21" s="183">
        <f>(38/38)-0.95</f>
        <v>5.0000000000000044E-2</v>
      </c>
      <c r="O21" s="183"/>
      <c r="P21" s="183"/>
      <c r="Q21" s="184">
        <f>(38/40)-0.95</f>
        <v>0</v>
      </c>
      <c r="R21" s="184"/>
      <c r="S21" s="184"/>
    </row>
    <row r="22" spans="2:20" ht="15.75" x14ac:dyDescent="0.25">
      <c r="B22" s="30" t="s">
        <v>381</v>
      </c>
      <c r="C22" s="85" t="s">
        <v>382</v>
      </c>
      <c r="D22" s="83" t="s">
        <v>710</v>
      </c>
      <c r="E22" s="83" t="s">
        <v>710</v>
      </c>
      <c r="F22" s="83" t="s">
        <v>710</v>
      </c>
      <c r="G22" s="83" t="s">
        <v>710</v>
      </c>
      <c r="H22" s="83" t="s">
        <v>710</v>
      </c>
      <c r="I22" s="83" t="s">
        <v>710</v>
      </c>
      <c r="K22" s="48"/>
      <c r="L22" s="48"/>
      <c r="N22" s="49"/>
      <c r="O22" s="49"/>
      <c r="P22" s="49"/>
      <c r="Q22" s="50"/>
      <c r="R22" s="50"/>
      <c r="S22" s="50"/>
    </row>
    <row r="23" spans="2:20" ht="30" x14ac:dyDescent="0.25">
      <c r="B23" s="30" t="s">
        <v>34</v>
      </c>
      <c r="C23" s="80" t="s">
        <v>718</v>
      </c>
      <c r="D23" s="230" t="s">
        <v>387</v>
      </c>
      <c r="E23" s="231"/>
      <c r="F23" s="231"/>
      <c r="G23" s="231"/>
      <c r="H23" s="231"/>
      <c r="I23" s="232"/>
      <c r="K23" s="32" t="s">
        <v>322</v>
      </c>
      <c r="L23" s="32" t="s">
        <v>322</v>
      </c>
      <c r="N23" s="42"/>
      <c r="O23" s="42"/>
      <c r="P23" s="42"/>
      <c r="Q23" s="43"/>
      <c r="R23" s="43"/>
      <c r="S23" s="43"/>
    </row>
    <row r="24" spans="2:20" ht="30" x14ac:dyDescent="0.25">
      <c r="B24" s="30" t="s">
        <v>36</v>
      </c>
      <c r="C24" s="80" t="s">
        <v>86</v>
      </c>
      <c r="D24" s="83" t="s">
        <v>710</v>
      </c>
      <c r="E24" s="83" t="s">
        <v>710</v>
      </c>
      <c r="F24" s="83" t="s">
        <v>710</v>
      </c>
      <c r="G24" s="83" t="s">
        <v>710</v>
      </c>
      <c r="H24" s="83" t="s">
        <v>710</v>
      </c>
      <c r="I24" s="83" t="s">
        <v>710</v>
      </c>
      <c r="K24" s="32"/>
      <c r="L24" s="32"/>
      <c r="N24" s="49"/>
      <c r="O24" s="49"/>
      <c r="P24" s="49"/>
      <c r="Q24" s="50"/>
      <c r="R24" s="50"/>
      <c r="S24" s="50"/>
    </row>
    <row r="25" spans="2:20" ht="30" x14ac:dyDescent="0.25">
      <c r="B25" s="30" t="s">
        <v>383</v>
      </c>
      <c r="C25" s="80" t="s">
        <v>438</v>
      </c>
      <c r="D25" s="83" t="s">
        <v>710</v>
      </c>
      <c r="E25" s="83" t="s">
        <v>710</v>
      </c>
      <c r="F25" s="83" t="s">
        <v>710</v>
      </c>
      <c r="G25" s="83" t="s">
        <v>710</v>
      </c>
      <c r="H25" s="36">
        <v>99</v>
      </c>
      <c r="I25" s="36">
        <v>79</v>
      </c>
      <c r="K25" s="32"/>
      <c r="L25" s="32"/>
      <c r="N25" s="49"/>
      <c r="O25" s="49"/>
      <c r="P25" s="49"/>
      <c r="Q25" s="50"/>
      <c r="R25" s="50"/>
      <c r="S25" s="50"/>
    </row>
    <row r="26" spans="2:20" ht="30" x14ac:dyDescent="0.25">
      <c r="B26" s="30" t="s">
        <v>384</v>
      </c>
      <c r="C26" s="80" t="s">
        <v>439</v>
      </c>
      <c r="D26" s="83" t="s">
        <v>710</v>
      </c>
      <c r="E26" s="83" t="s">
        <v>710</v>
      </c>
      <c r="F26" s="83" t="s">
        <v>710</v>
      </c>
      <c r="G26" s="83" t="s">
        <v>710</v>
      </c>
      <c r="H26" s="36">
        <v>879</v>
      </c>
      <c r="I26" s="36">
        <v>371</v>
      </c>
      <c r="K26" s="32"/>
      <c r="L26" s="32"/>
      <c r="N26" s="49"/>
      <c r="O26" s="49"/>
      <c r="P26" s="49"/>
      <c r="Q26" s="50"/>
      <c r="R26" s="50"/>
      <c r="S26" s="50"/>
    </row>
    <row r="27" spans="2:20" ht="15.75" x14ac:dyDescent="0.25">
      <c r="B27" s="30" t="s">
        <v>385</v>
      </c>
      <c r="C27" s="80" t="s">
        <v>386</v>
      </c>
      <c r="D27" s="230" t="s">
        <v>387</v>
      </c>
      <c r="E27" s="231"/>
      <c r="F27" s="231"/>
      <c r="G27" s="231"/>
      <c r="H27" s="231"/>
      <c r="I27" s="232"/>
      <c r="K27" s="32"/>
      <c r="L27" s="32"/>
      <c r="N27" s="49"/>
      <c r="O27" s="49"/>
      <c r="P27" s="49"/>
      <c r="Q27" s="50"/>
      <c r="R27" s="50"/>
      <c r="S27" s="50"/>
    </row>
    <row r="28" spans="2:20" ht="15.75" x14ac:dyDescent="0.25">
      <c r="B28" s="30" t="s">
        <v>46</v>
      </c>
      <c r="C28" s="80" t="s">
        <v>682</v>
      </c>
      <c r="D28" s="230" t="s">
        <v>444</v>
      </c>
      <c r="E28" s="231"/>
      <c r="F28" s="231"/>
      <c r="G28" s="231"/>
      <c r="H28" s="231"/>
      <c r="I28" s="232"/>
      <c r="K28" s="32"/>
      <c r="L28" s="32"/>
      <c r="N28" s="49"/>
      <c r="O28" s="49"/>
      <c r="P28" s="49"/>
      <c r="Q28" s="50"/>
      <c r="R28" s="50"/>
      <c r="S28" s="50"/>
    </row>
    <row r="29" spans="2:20" ht="15.75" x14ac:dyDescent="0.25">
      <c r="B29" s="30" t="s">
        <v>349</v>
      </c>
      <c r="C29" s="80" t="s">
        <v>350</v>
      </c>
      <c r="D29" s="248">
        <v>0.9</v>
      </c>
      <c r="E29" s="249"/>
      <c r="F29" s="249"/>
      <c r="G29" s="248">
        <v>0.68</v>
      </c>
      <c r="H29" s="249"/>
      <c r="I29" s="249"/>
      <c r="K29" s="33">
        <v>0.68</v>
      </c>
      <c r="L29" s="33">
        <v>1</v>
      </c>
      <c r="N29" s="183">
        <f>D29-L29</f>
        <v>-9.9999999999999978E-2</v>
      </c>
      <c r="O29" s="183"/>
      <c r="P29" s="183"/>
      <c r="Q29" s="184">
        <f>G29-L29</f>
        <v>-0.31999999999999995</v>
      </c>
      <c r="R29" s="184"/>
      <c r="S29" s="184"/>
    </row>
    <row r="30" spans="2:20" x14ac:dyDescent="0.25">
      <c r="B30" s="30" t="s">
        <v>58</v>
      </c>
      <c r="C30" s="80" t="s">
        <v>351</v>
      </c>
      <c r="D30" s="175" t="s">
        <v>710</v>
      </c>
      <c r="E30" s="175" t="s">
        <v>710</v>
      </c>
      <c r="F30" s="175" t="s">
        <v>710</v>
      </c>
      <c r="G30" s="175" t="s">
        <v>710</v>
      </c>
      <c r="H30" s="175" t="s">
        <v>710</v>
      </c>
      <c r="I30" s="39">
        <v>0.3</v>
      </c>
      <c r="K30" s="44">
        <v>0.3</v>
      </c>
      <c r="L30" s="44">
        <v>1</v>
      </c>
      <c r="N30" s="42"/>
      <c r="O30" s="42"/>
      <c r="P30" s="42"/>
      <c r="Q30" s="43"/>
      <c r="R30" s="43"/>
      <c r="S30" s="43">
        <f t="shared" ref="S30:S40" si="7">I30-L30</f>
        <v>-0.7</v>
      </c>
    </row>
    <row r="31" spans="2:20" ht="30" hidden="1" x14ac:dyDescent="0.25">
      <c r="B31" s="94" t="s">
        <v>388</v>
      </c>
      <c r="C31" s="95" t="s">
        <v>389</v>
      </c>
      <c r="D31" s="96" t="s">
        <v>330</v>
      </c>
      <c r="E31" s="96" t="s">
        <v>330</v>
      </c>
      <c r="F31" s="96" t="s">
        <v>330</v>
      </c>
      <c r="G31" s="96" t="s">
        <v>330</v>
      </c>
      <c r="H31" s="96" t="s">
        <v>330</v>
      </c>
      <c r="I31" s="96" t="s">
        <v>330</v>
      </c>
      <c r="K31" s="48"/>
      <c r="L31" s="48"/>
      <c r="N31" s="49"/>
      <c r="O31" s="49"/>
      <c r="P31" s="49"/>
      <c r="Q31" s="50"/>
      <c r="R31" s="50"/>
      <c r="S31" s="50"/>
    </row>
    <row r="32" spans="2:20" ht="15.75" customHeight="1" x14ac:dyDescent="0.25">
      <c r="B32" s="47" t="s">
        <v>434</v>
      </c>
      <c r="C32" s="245" t="s">
        <v>435</v>
      </c>
      <c r="D32" s="246"/>
      <c r="E32" s="246"/>
      <c r="F32" s="246"/>
      <c r="G32" s="246"/>
      <c r="H32" s="246"/>
      <c r="I32" s="247"/>
      <c r="K32" s="48"/>
      <c r="L32" s="48"/>
      <c r="N32" s="49"/>
      <c r="O32" s="49"/>
      <c r="P32" s="49"/>
      <c r="Q32" s="50"/>
      <c r="R32" s="50"/>
      <c r="S32" s="50"/>
    </row>
    <row r="33" spans="2:19" x14ac:dyDescent="0.25">
      <c r="B33" s="30" t="s">
        <v>352</v>
      </c>
      <c r="C33" s="85" t="s">
        <v>353</v>
      </c>
      <c r="D33" s="175" t="s">
        <v>710</v>
      </c>
      <c r="E33" s="175" t="s">
        <v>710</v>
      </c>
      <c r="F33" s="175" t="s">
        <v>710</v>
      </c>
      <c r="G33" s="175" t="s">
        <v>710</v>
      </c>
      <c r="H33" s="175" t="s">
        <v>710</v>
      </c>
      <c r="I33" s="44">
        <v>0.78</v>
      </c>
      <c r="K33" s="44">
        <v>0.78</v>
      </c>
      <c r="L33" s="44">
        <v>1</v>
      </c>
      <c r="N33" s="42"/>
      <c r="O33" s="42"/>
      <c r="P33" s="42"/>
      <c r="Q33" s="43"/>
      <c r="R33" s="43"/>
      <c r="S33" s="43">
        <f t="shared" si="7"/>
        <v>-0.21999999999999997</v>
      </c>
    </row>
    <row r="34" spans="2:19" ht="15.75" x14ac:dyDescent="0.25">
      <c r="B34" s="30" t="s">
        <v>390</v>
      </c>
      <c r="C34" s="85" t="s">
        <v>693</v>
      </c>
      <c r="D34" s="175" t="s">
        <v>710</v>
      </c>
      <c r="E34" s="175" t="s">
        <v>710</v>
      </c>
      <c r="F34" s="175" t="s">
        <v>710</v>
      </c>
      <c r="G34" s="175" t="s">
        <v>710</v>
      </c>
      <c r="H34" s="175" t="s">
        <v>710</v>
      </c>
      <c r="I34" s="83" t="s">
        <v>437</v>
      </c>
      <c r="K34" s="48"/>
      <c r="L34" s="48"/>
      <c r="N34" s="49"/>
      <c r="O34" s="49"/>
      <c r="P34" s="49"/>
      <c r="Q34" s="50"/>
      <c r="R34" s="50"/>
      <c r="S34" s="50"/>
    </row>
    <row r="35" spans="2:19" ht="15.75" x14ac:dyDescent="0.25">
      <c r="B35" s="30" t="s">
        <v>391</v>
      </c>
      <c r="C35" s="85" t="s">
        <v>440</v>
      </c>
      <c r="D35" s="175" t="s">
        <v>710</v>
      </c>
      <c r="E35" s="175" t="s">
        <v>710</v>
      </c>
      <c r="F35" s="175" t="s">
        <v>710</v>
      </c>
      <c r="G35" s="175" t="s">
        <v>710</v>
      </c>
      <c r="H35" s="175" t="s">
        <v>710</v>
      </c>
      <c r="I35" s="83" t="s">
        <v>436</v>
      </c>
      <c r="K35" s="48"/>
      <c r="L35" s="48"/>
      <c r="N35" s="49"/>
      <c r="O35" s="49"/>
      <c r="P35" s="49"/>
      <c r="Q35" s="50"/>
      <c r="R35" s="50"/>
      <c r="S35" s="50"/>
    </row>
    <row r="36" spans="2:19" ht="16.5" customHeight="1" x14ac:dyDescent="0.25">
      <c r="B36" s="30" t="s">
        <v>392</v>
      </c>
      <c r="C36" s="239" t="s">
        <v>446</v>
      </c>
      <c r="D36" s="240"/>
      <c r="E36" s="240"/>
      <c r="F36" s="240"/>
      <c r="G36" s="240"/>
      <c r="H36" s="240"/>
      <c r="I36" s="241"/>
      <c r="K36" s="48"/>
      <c r="L36" s="48"/>
      <c r="N36" s="49"/>
      <c r="O36" s="49"/>
      <c r="P36" s="49"/>
      <c r="Q36" s="50"/>
      <c r="R36" s="50"/>
      <c r="S36" s="50"/>
    </row>
    <row r="37" spans="2:19" x14ac:dyDescent="0.25">
      <c r="B37" s="30" t="s">
        <v>354</v>
      </c>
      <c r="C37" s="84" t="s">
        <v>393</v>
      </c>
      <c r="D37" s="175" t="s">
        <v>710</v>
      </c>
      <c r="E37" s="175" t="s">
        <v>710</v>
      </c>
      <c r="F37" s="175" t="s">
        <v>710</v>
      </c>
      <c r="G37" s="175" t="s">
        <v>710</v>
      </c>
      <c r="H37" s="175" t="s">
        <v>710</v>
      </c>
      <c r="I37" s="44">
        <v>0.84</v>
      </c>
      <c r="K37" s="44">
        <v>0.84</v>
      </c>
      <c r="L37" s="44">
        <v>1</v>
      </c>
      <c r="N37" s="42"/>
      <c r="O37" s="42"/>
      <c r="P37" s="42"/>
      <c r="Q37" s="43"/>
      <c r="R37" s="43"/>
      <c r="S37" s="43">
        <f t="shared" si="7"/>
        <v>-0.16000000000000003</v>
      </c>
    </row>
    <row r="38" spans="2:19" x14ac:dyDescent="0.25">
      <c r="B38" s="30" t="s">
        <v>356</v>
      </c>
      <c r="C38" s="84" t="s">
        <v>9</v>
      </c>
      <c r="D38" s="175" t="s">
        <v>710</v>
      </c>
      <c r="E38" s="175" t="s">
        <v>710</v>
      </c>
      <c r="F38" s="175" t="s">
        <v>710</v>
      </c>
      <c r="G38" s="175" t="s">
        <v>710</v>
      </c>
      <c r="H38" s="175" t="s">
        <v>710</v>
      </c>
      <c r="I38" s="44">
        <v>0.84</v>
      </c>
      <c r="K38" s="44">
        <v>0.84</v>
      </c>
      <c r="L38" s="44">
        <v>1</v>
      </c>
      <c r="N38" s="42"/>
      <c r="O38" s="42"/>
      <c r="P38" s="42"/>
      <c r="Q38" s="43"/>
      <c r="R38" s="43"/>
      <c r="S38" s="43">
        <f t="shared" si="7"/>
        <v>-0.16000000000000003</v>
      </c>
    </row>
    <row r="39" spans="2:19" x14ac:dyDescent="0.25">
      <c r="B39" s="30" t="s">
        <v>357</v>
      </c>
      <c r="C39" s="84" t="s">
        <v>358</v>
      </c>
      <c r="D39" s="175" t="s">
        <v>710</v>
      </c>
      <c r="E39" s="175" t="s">
        <v>710</v>
      </c>
      <c r="F39" s="175" t="s">
        <v>710</v>
      </c>
      <c r="G39" s="175" t="s">
        <v>710</v>
      </c>
      <c r="H39" s="175" t="s">
        <v>710</v>
      </c>
      <c r="I39" s="44">
        <v>0.77</v>
      </c>
      <c r="K39" s="44">
        <v>0.77</v>
      </c>
      <c r="L39" s="44">
        <v>1</v>
      </c>
      <c r="N39" s="42"/>
      <c r="O39" s="42"/>
      <c r="P39" s="42"/>
      <c r="Q39" s="43"/>
      <c r="R39" s="43"/>
      <c r="S39" s="43">
        <f t="shared" si="7"/>
        <v>-0.22999999999999998</v>
      </c>
    </row>
    <row r="40" spans="2:19" x14ac:dyDescent="0.25">
      <c r="B40" s="30" t="s">
        <v>359</v>
      </c>
      <c r="C40" s="84" t="s">
        <v>360</v>
      </c>
      <c r="D40" s="175" t="s">
        <v>710</v>
      </c>
      <c r="E40" s="175" t="s">
        <v>710</v>
      </c>
      <c r="F40" s="175" t="s">
        <v>710</v>
      </c>
      <c r="G40" s="175" t="s">
        <v>710</v>
      </c>
      <c r="H40" s="175" t="s">
        <v>710</v>
      </c>
      <c r="I40" s="44">
        <v>0.9</v>
      </c>
      <c r="K40" s="44">
        <v>0.9</v>
      </c>
      <c r="L40" s="44">
        <v>1</v>
      </c>
      <c r="N40" s="42"/>
      <c r="O40" s="42"/>
      <c r="P40" s="42"/>
      <c r="Q40" s="43"/>
      <c r="R40" s="43"/>
      <c r="S40" s="43">
        <f t="shared" si="7"/>
        <v>-9.9999999999999978E-2</v>
      </c>
    </row>
    <row r="41" spans="2:19" ht="15.75" customHeight="1" x14ac:dyDescent="0.25">
      <c r="B41" s="30" t="s">
        <v>68</v>
      </c>
      <c r="C41" s="236" t="s">
        <v>404</v>
      </c>
      <c r="D41" s="237"/>
      <c r="E41" s="237"/>
      <c r="F41" s="237"/>
      <c r="G41" s="237"/>
      <c r="H41" s="237"/>
      <c r="I41" s="238"/>
      <c r="K41" s="48"/>
      <c r="L41" s="48"/>
      <c r="N41" s="49"/>
      <c r="O41" s="49"/>
      <c r="P41" s="49"/>
      <c r="Q41" s="50"/>
      <c r="R41" s="50"/>
      <c r="S41" s="50"/>
    </row>
    <row r="42" spans="2:19" ht="15.75" x14ac:dyDescent="0.25">
      <c r="B42" s="30" t="s">
        <v>394</v>
      </c>
      <c r="C42" s="84" t="s">
        <v>399</v>
      </c>
      <c r="D42" s="83" t="s">
        <v>710</v>
      </c>
      <c r="E42" s="83" t="s">
        <v>710</v>
      </c>
      <c r="F42" s="83" t="s">
        <v>710</v>
      </c>
      <c r="G42" s="83" t="s">
        <v>710</v>
      </c>
      <c r="H42" s="83" t="s">
        <v>710</v>
      </c>
      <c r="I42" s="83" t="s">
        <v>710</v>
      </c>
      <c r="K42" s="48"/>
      <c r="L42" s="48"/>
      <c r="N42" s="49"/>
      <c r="O42" s="49"/>
      <c r="P42" s="49"/>
      <c r="Q42" s="50"/>
      <c r="R42" s="50"/>
      <c r="S42" s="50"/>
    </row>
    <row r="43" spans="2:19" ht="15.75" x14ac:dyDescent="0.25">
      <c r="B43" s="30" t="s">
        <v>395</v>
      </c>
      <c r="C43" s="84" t="s">
        <v>400</v>
      </c>
      <c r="D43" s="83" t="s">
        <v>710</v>
      </c>
      <c r="E43" s="83" t="s">
        <v>710</v>
      </c>
      <c r="F43" s="83" t="s">
        <v>710</v>
      </c>
      <c r="G43" s="83" t="s">
        <v>710</v>
      </c>
      <c r="H43" s="83" t="s">
        <v>710</v>
      </c>
      <c r="I43" s="83" t="s">
        <v>710</v>
      </c>
      <c r="K43" s="48"/>
      <c r="L43" s="48"/>
      <c r="N43" s="49"/>
      <c r="O43" s="49"/>
      <c r="P43" s="49"/>
      <c r="Q43" s="50"/>
      <c r="R43" s="50"/>
      <c r="S43" s="50"/>
    </row>
    <row r="44" spans="2:19" ht="15.75" x14ac:dyDescent="0.25">
      <c r="B44" s="30" t="s">
        <v>396</v>
      </c>
      <c r="C44" s="84" t="s">
        <v>401</v>
      </c>
      <c r="D44" s="83" t="s">
        <v>710</v>
      </c>
      <c r="E44" s="83" t="s">
        <v>710</v>
      </c>
      <c r="F44" s="83" t="s">
        <v>710</v>
      </c>
      <c r="G44" s="83" t="s">
        <v>710</v>
      </c>
      <c r="H44" s="83" t="s">
        <v>710</v>
      </c>
      <c r="I44" s="83" t="s">
        <v>710</v>
      </c>
      <c r="K44" s="48"/>
      <c r="L44" s="48"/>
      <c r="N44" s="49"/>
      <c r="O44" s="49"/>
      <c r="P44" s="49"/>
      <c r="Q44" s="50"/>
      <c r="R44" s="50"/>
      <c r="S44" s="50"/>
    </row>
    <row r="45" spans="2:19" ht="15.75" x14ac:dyDescent="0.25">
      <c r="B45" s="30" t="s">
        <v>397</v>
      </c>
      <c r="C45" s="84" t="s">
        <v>402</v>
      </c>
      <c r="D45" s="83" t="s">
        <v>710</v>
      </c>
      <c r="E45" s="83" t="s">
        <v>710</v>
      </c>
      <c r="F45" s="83" t="s">
        <v>710</v>
      </c>
      <c r="G45" s="83" t="s">
        <v>710</v>
      </c>
      <c r="H45" s="83" t="s">
        <v>710</v>
      </c>
      <c r="I45" s="83" t="s">
        <v>710</v>
      </c>
      <c r="K45" s="48"/>
      <c r="L45" s="48"/>
      <c r="N45" s="49"/>
      <c r="O45" s="49"/>
      <c r="P45" s="49"/>
      <c r="Q45" s="50"/>
      <c r="R45" s="50"/>
      <c r="S45" s="50"/>
    </row>
    <row r="46" spans="2:19" ht="15.75" x14ac:dyDescent="0.25">
      <c r="B46" s="30" t="s">
        <v>398</v>
      </c>
      <c r="C46" s="84" t="s">
        <v>403</v>
      </c>
      <c r="D46" s="83" t="s">
        <v>710</v>
      </c>
      <c r="E46" s="83" t="s">
        <v>710</v>
      </c>
      <c r="F46" s="83" t="s">
        <v>710</v>
      </c>
      <c r="G46" s="83" t="s">
        <v>710</v>
      </c>
      <c r="H46" s="83" t="s">
        <v>710</v>
      </c>
      <c r="I46" s="83" t="s">
        <v>710</v>
      </c>
      <c r="K46" s="48"/>
      <c r="L46" s="48"/>
      <c r="N46" s="49"/>
      <c r="O46" s="49"/>
      <c r="P46" s="49"/>
      <c r="Q46" s="50"/>
      <c r="R46" s="50"/>
      <c r="S46" s="50"/>
    </row>
    <row r="47" spans="2:19" ht="15.75" customHeight="1" x14ac:dyDescent="0.25">
      <c r="B47" s="30" t="s">
        <v>405</v>
      </c>
      <c r="C47" s="236" t="s">
        <v>406</v>
      </c>
      <c r="D47" s="237"/>
      <c r="E47" s="237"/>
      <c r="F47" s="237"/>
      <c r="G47" s="237"/>
      <c r="H47" s="237"/>
      <c r="I47" s="238"/>
      <c r="K47" s="48"/>
      <c r="L47" s="48"/>
      <c r="N47" s="49"/>
      <c r="O47" s="49"/>
      <c r="P47" s="49"/>
      <c r="Q47" s="50"/>
      <c r="R47" s="50"/>
      <c r="S47" s="50"/>
    </row>
    <row r="48" spans="2:19" ht="15.75" x14ac:dyDescent="0.25">
      <c r="B48" s="30" t="s">
        <v>407</v>
      </c>
      <c r="C48" s="84" t="s">
        <v>399</v>
      </c>
      <c r="D48" s="83" t="s">
        <v>710</v>
      </c>
      <c r="E48" s="83" t="s">
        <v>710</v>
      </c>
      <c r="F48" s="83" t="s">
        <v>710</v>
      </c>
      <c r="G48" s="83" t="s">
        <v>710</v>
      </c>
      <c r="H48" s="83" t="s">
        <v>710</v>
      </c>
      <c r="I48" s="83" t="s">
        <v>710</v>
      </c>
      <c r="K48" s="48"/>
      <c r="L48" s="48"/>
      <c r="N48" s="49"/>
      <c r="O48" s="49"/>
      <c r="P48" s="49"/>
      <c r="Q48" s="50"/>
      <c r="R48" s="50"/>
      <c r="S48" s="50"/>
    </row>
    <row r="49" spans="2:19" ht="15.75" hidden="1" customHeight="1" x14ac:dyDescent="0.25">
      <c r="B49" s="30" t="s">
        <v>74</v>
      </c>
      <c r="C49" s="80" t="s">
        <v>445</v>
      </c>
      <c r="D49" s="40">
        <v>213</v>
      </c>
      <c r="E49" s="40">
        <v>174</v>
      </c>
      <c r="F49" s="40">
        <v>237</v>
      </c>
      <c r="G49" s="40">
        <v>243</v>
      </c>
      <c r="H49" s="40">
        <v>161</v>
      </c>
      <c r="I49" s="40">
        <v>48</v>
      </c>
      <c r="K49" s="32" t="s">
        <v>322</v>
      </c>
      <c r="L49" s="32" t="s">
        <v>322</v>
      </c>
      <c r="N49" s="42"/>
      <c r="O49" s="42"/>
      <c r="P49" s="42"/>
      <c r="Q49" s="43"/>
      <c r="R49" s="43"/>
      <c r="S49" s="43"/>
    </row>
    <row r="50" spans="2:19" ht="45" hidden="1" customHeight="1" x14ac:dyDescent="0.25">
      <c r="B50" s="30" t="s">
        <v>361</v>
      </c>
      <c r="C50" s="80" t="s">
        <v>604</v>
      </c>
      <c r="D50" s="40">
        <v>21</v>
      </c>
      <c r="E50" s="40">
        <v>16</v>
      </c>
      <c r="F50" s="40">
        <v>15</v>
      </c>
      <c r="G50" s="40">
        <v>11</v>
      </c>
      <c r="H50" s="40">
        <v>14</v>
      </c>
      <c r="I50" s="40">
        <v>1</v>
      </c>
      <c r="K50" s="32" t="s">
        <v>322</v>
      </c>
      <c r="L50" s="32" t="s">
        <v>322</v>
      </c>
      <c r="N50" s="42"/>
      <c r="O50" s="42"/>
      <c r="P50" s="42"/>
      <c r="Q50" s="43"/>
      <c r="R50" s="43"/>
      <c r="S50" s="43"/>
    </row>
    <row r="51" spans="2:19" ht="30" hidden="1" customHeight="1" x14ac:dyDescent="0.25">
      <c r="B51" s="30" t="s">
        <v>87</v>
      </c>
      <c r="C51" s="80" t="s">
        <v>441</v>
      </c>
      <c r="D51" s="3">
        <v>142</v>
      </c>
      <c r="E51" s="3">
        <v>187</v>
      </c>
      <c r="F51" s="3">
        <v>258</v>
      </c>
      <c r="G51" s="3">
        <v>291</v>
      </c>
      <c r="H51" s="3">
        <v>151</v>
      </c>
      <c r="I51" s="3">
        <v>177</v>
      </c>
      <c r="K51" s="32" t="s">
        <v>322</v>
      </c>
      <c r="L51" s="32" t="s">
        <v>322</v>
      </c>
      <c r="N51" s="42"/>
      <c r="O51" s="42"/>
      <c r="P51" s="42"/>
      <c r="Q51" s="43"/>
      <c r="R51" s="43"/>
      <c r="S51" s="43"/>
    </row>
    <row r="52" spans="2:19" ht="15.75" x14ac:dyDescent="0.25">
      <c r="B52" s="30" t="s">
        <v>408</v>
      </c>
      <c r="C52" s="239" t="s">
        <v>409</v>
      </c>
      <c r="D52" s="240"/>
      <c r="E52" s="240"/>
      <c r="F52" s="240"/>
      <c r="G52" s="240"/>
      <c r="H52" s="240"/>
      <c r="I52" s="241"/>
      <c r="K52" s="32"/>
      <c r="L52" s="32"/>
      <c r="N52" s="49"/>
      <c r="O52" s="49"/>
      <c r="P52" s="49"/>
      <c r="Q52" s="50"/>
      <c r="R52" s="50"/>
      <c r="S52" s="50"/>
    </row>
    <row r="53" spans="2:19" ht="15.75" x14ac:dyDescent="0.25">
      <c r="B53" s="30" t="s">
        <v>364</v>
      </c>
      <c r="C53" s="85" t="s">
        <v>442</v>
      </c>
      <c r="D53" s="83" t="s">
        <v>710</v>
      </c>
      <c r="E53" s="126">
        <v>14362</v>
      </c>
      <c r="F53" s="126">
        <v>15147</v>
      </c>
      <c r="G53" s="126">
        <v>16665</v>
      </c>
      <c r="H53" s="126">
        <v>12443</v>
      </c>
      <c r="I53" s="126">
        <v>4006</v>
      </c>
      <c r="K53" s="32" t="s">
        <v>322</v>
      </c>
      <c r="L53" s="32" t="s">
        <v>322</v>
      </c>
      <c r="N53" s="42"/>
      <c r="O53" s="42"/>
      <c r="P53" s="42"/>
      <c r="Q53" s="43"/>
      <c r="R53" s="43"/>
      <c r="S53" s="43"/>
    </row>
    <row r="54" spans="2:19" ht="15.75" x14ac:dyDescent="0.25">
      <c r="B54" s="30" t="s">
        <v>410</v>
      </c>
      <c r="C54" s="239" t="s">
        <v>411</v>
      </c>
      <c r="D54" s="240"/>
      <c r="E54" s="240"/>
      <c r="F54" s="240"/>
      <c r="G54" s="240"/>
      <c r="H54" s="240"/>
      <c r="I54" s="241"/>
      <c r="K54" s="32"/>
      <c r="L54" s="32"/>
      <c r="N54" s="49"/>
      <c r="O54" s="49"/>
      <c r="P54" s="49"/>
      <c r="Q54" s="50"/>
      <c r="R54" s="50"/>
      <c r="S54" s="50"/>
    </row>
    <row r="55" spans="2:19" x14ac:dyDescent="0.25">
      <c r="B55" s="30" t="s">
        <v>366</v>
      </c>
      <c r="C55" s="85" t="s">
        <v>367</v>
      </c>
      <c r="D55" s="40">
        <v>41</v>
      </c>
      <c r="E55" s="40">
        <v>41</v>
      </c>
      <c r="F55" s="40">
        <v>41</v>
      </c>
      <c r="G55" s="40">
        <v>41</v>
      </c>
      <c r="H55" s="40">
        <v>41</v>
      </c>
      <c r="I55" s="40">
        <v>41</v>
      </c>
      <c r="K55" s="40">
        <v>41</v>
      </c>
      <c r="L55" s="40">
        <v>43</v>
      </c>
      <c r="N55" s="18">
        <f>(D55/$L$55)-1</f>
        <v>-4.6511627906976716E-2</v>
      </c>
      <c r="O55" s="18">
        <f t="shared" ref="O55:S55" si="8">(E55/$L$55)-1</f>
        <v>-4.6511627906976716E-2</v>
      </c>
      <c r="P55" s="18">
        <f t="shared" si="8"/>
        <v>-4.6511627906976716E-2</v>
      </c>
      <c r="Q55" s="18">
        <f t="shared" si="8"/>
        <v>-4.6511627906976716E-2</v>
      </c>
      <c r="R55" s="18">
        <f t="shared" si="8"/>
        <v>-4.6511627906976716E-2</v>
      </c>
      <c r="S55" s="18">
        <f t="shared" si="8"/>
        <v>-4.6511627906976716E-2</v>
      </c>
    </row>
    <row r="56" spans="2:19" ht="15.75" hidden="1" x14ac:dyDescent="0.25">
      <c r="B56" s="30" t="s">
        <v>368</v>
      </c>
      <c r="C56" s="80" t="s">
        <v>369</v>
      </c>
      <c r="D56" s="40">
        <v>13</v>
      </c>
      <c r="E56" s="40">
        <v>8</v>
      </c>
      <c r="F56" s="40">
        <v>5</v>
      </c>
      <c r="G56" s="40">
        <v>19</v>
      </c>
      <c r="H56" s="40">
        <v>9</v>
      </c>
      <c r="I56" s="40">
        <v>6</v>
      </c>
      <c r="K56" s="32" t="s">
        <v>322</v>
      </c>
      <c r="L56" s="32" t="s">
        <v>322</v>
      </c>
      <c r="N56" s="42"/>
      <c r="O56" s="42"/>
      <c r="P56" s="42"/>
      <c r="Q56" s="43"/>
      <c r="R56" s="43"/>
      <c r="S56" s="43"/>
    </row>
    <row r="57" spans="2:19" ht="15.75" hidden="1" x14ac:dyDescent="0.25">
      <c r="B57" s="10" t="s">
        <v>370</v>
      </c>
      <c r="C57" s="79" t="s">
        <v>371</v>
      </c>
      <c r="D57" s="10">
        <v>81</v>
      </c>
      <c r="E57" s="10">
        <v>27</v>
      </c>
      <c r="F57" s="10">
        <v>69</v>
      </c>
      <c r="G57" s="10">
        <v>86</v>
      </c>
      <c r="H57" s="10">
        <v>480</v>
      </c>
      <c r="I57" s="10">
        <v>110</v>
      </c>
      <c r="K57" s="32" t="s">
        <v>322</v>
      </c>
      <c r="L57" s="32" t="s">
        <v>322</v>
      </c>
      <c r="N57" s="9"/>
      <c r="O57" s="9"/>
      <c r="P57" s="9"/>
      <c r="Q57" s="9"/>
      <c r="R57" s="9"/>
      <c r="S57" s="9"/>
    </row>
    <row r="58" spans="2:19" ht="15.75" hidden="1" x14ac:dyDescent="0.25">
      <c r="B58" s="87" t="s">
        <v>372</v>
      </c>
      <c r="C58" s="86" t="s">
        <v>373</v>
      </c>
      <c r="D58" s="87">
        <v>5</v>
      </c>
      <c r="E58" s="87">
        <v>3</v>
      </c>
      <c r="F58" s="87" t="s">
        <v>330</v>
      </c>
      <c r="G58" s="87" t="s">
        <v>330</v>
      </c>
      <c r="H58" s="87" t="s">
        <v>330</v>
      </c>
      <c r="I58" s="87" t="s">
        <v>330</v>
      </c>
      <c r="K58" s="32" t="s">
        <v>322</v>
      </c>
      <c r="L58" s="32" t="s">
        <v>322</v>
      </c>
      <c r="N58" s="9"/>
      <c r="O58" s="9"/>
      <c r="P58" s="9"/>
      <c r="Q58" s="9"/>
      <c r="R58" s="9"/>
      <c r="S58" s="9"/>
    </row>
    <row r="59" spans="2:19" ht="15.75" hidden="1" x14ac:dyDescent="0.25">
      <c r="B59" s="10" t="s">
        <v>89</v>
      </c>
      <c r="C59" s="79" t="s">
        <v>412</v>
      </c>
      <c r="D59" s="10">
        <v>5</v>
      </c>
      <c r="E59" s="10">
        <v>3</v>
      </c>
      <c r="F59" s="10" t="s">
        <v>330</v>
      </c>
      <c r="G59" s="10" t="s">
        <v>330</v>
      </c>
      <c r="H59" s="10" t="s">
        <v>330</v>
      </c>
      <c r="I59" s="10" t="s">
        <v>330</v>
      </c>
      <c r="K59" s="32" t="s">
        <v>322</v>
      </c>
      <c r="L59" s="32" t="s">
        <v>322</v>
      </c>
      <c r="N59" s="9"/>
      <c r="O59" s="9"/>
      <c r="P59" s="9"/>
      <c r="Q59" s="9"/>
      <c r="R59" s="9"/>
      <c r="S59" s="9"/>
    </row>
    <row r="60" spans="2:19" ht="45" x14ac:dyDescent="0.25">
      <c r="B60" s="30" t="s">
        <v>413</v>
      </c>
      <c r="C60" s="88" t="s">
        <v>414</v>
      </c>
      <c r="D60" s="83" t="s">
        <v>710</v>
      </c>
      <c r="E60" s="83" t="s">
        <v>710</v>
      </c>
      <c r="F60" s="83" t="s">
        <v>710</v>
      </c>
      <c r="G60" s="83" t="s">
        <v>710</v>
      </c>
      <c r="H60" s="83" t="s">
        <v>710</v>
      </c>
      <c r="I60" s="83" t="s">
        <v>710</v>
      </c>
      <c r="K60" s="32"/>
      <c r="L60" s="32"/>
      <c r="N60" s="9"/>
      <c r="O60" s="9"/>
      <c r="P60" s="9"/>
      <c r="Q60" s="9"/>
      <c r="R60" s="9"/>
      <c r="S60" s="9"/>
    </row>
    <row r="61" spans="2:19" ht="45" x14ac:dyDescent="0.25">
      <c r="B61" s="30" t="s">
        <v>81</v>
      </c>
      <c r="C61" s="88" t="s">
        <v>83</v>
      </c>
      <c r="D61" s="83" t="s">
        <v>710</v>
      </c>
      <c r="E61" s="83" t="s">
        <v>710</v>
      </c>
      <c r="F61" s="83" t="s">
        <v>710</v>
      </c>
      <c r="G61" s="83" t="s">
        <v>710</v>
      </c>
      <c r="H61" s="83" t="s">
        <v>710</v>
      </c>
      <c r="I61" s="83" t="s">
        <v>710</v>
      </c>
      <c r="K61" s="32"/>
      <c r="L61" s="32"/>
      <c r="N61" s="9"/>
      <c r="O61" s="9"/>
      <c r="P61" s="9"/>
      <c r="Q61" s="9"/>
      <c r="R61" s="9"/>
      <c r="S61" s="9"/>
    </row>
    <row r="62" spans="2:19" ht="30" x14ac:dyDescent="0.25">
      <c r="B62" s="30" t="s">
        <v>82</v>
      </c>
      <c r="C62" s="88" t="s">
        <v>415</v>
      </c>
      <c r="D62" s="83" t="s">
        <v>710</v>
      </c>
      <c r="E62" s="83" t="s">
        <v>710</v>
      </c>
      <c r="F62" s="83" t="s">
        <v>710</v>
      </c>
      <c r="G62" s="83" t="s">
        <v>710</v>
      </c>
      <c r="H62" s="83" t="s">
        <v>710</v>
      </c>
      <c r="I62" s="83" t="s">
        <v>710</v>
      </c>
      <c r="K62" s="32"/>
      <c r="L62" s="32"/>
      <c r="N62" s="9"/>
      <c r="O62" s="9"/>
      <c r="P62" s="9"/>
      <c r="Q62" s="9"/>
      <c r="R62" s="9"/>
      <c r="S62" s="9"/>
    </row>
    <row r="63" spans="2:19" ht="15.75" x14ac:dyDescent="0.25">
      <c r="B63" s="10" t="s">
        <v>374</v>
      </c>
      <c r="C63" s="79" t="s">
        <v>443</v>
      </c>
      <c r="D63" s="83" t="s">
        <v>710</v>
      </c>
      <c r="E63" s="83" t="s">
        <v>710</v>
      </c>
      <c r="F63" s="83" t="s">
        <v>710</v>
      </c>
      <c r="G63" s="83" t="s">
        <v>710</v>
      </c>
      <c r="H63" s="83" t="s">
        <v>710</v>
      </c>
      <c r="I63" s="97">
        <v>0.81</v>
      </c>
      <c r="K63" s="32" t="s">
        <v>322</v>
      </c>
      <c r="L63" s="32" t="s">
        <v>322</v>
      </c>
      <c r="N63" s="9"/>
      <c r="O63" s="9"/>
      <c r="P63" s="9"/>
      <c r="Q63" s="9"/>
      <c r="R63" s="9"/>
      <c r="S63" s="9"/>
    </row>
    <row r="64" spans="2:19" ht="15.75" x14ac:dyDescent="0.25">
      <c r="B64" s="10" t="s">
        <v>416</v>
      </c>
      <c r="C64" s="233" t="s">
        <v>606</v>
      </c>
      <c r="D64" s="234"/>
      <c r="E64" s="234"/>
      <c r="F64" s="234"/>
      <c r="G64" s="234"/>
      <c r="H64" s="234"/>
      <c r="I64" s="235"/>
      <c r="K64" s="32"/>
      <c r="L64" s="32"/>
      <c r="N64" s="9"/>
      <c r="O64" s="9"/>
      <c r="P64" s="9"/>
      <c r="Q64" s="9"/>
      <c r="R64" s="9"/>
      <c r="S64" s="9"/>
    </row>
    <row r="65" spans="1:19" ht="45" x14ac:dyDescent="0.25">
      <c r="B65" s="30" t="s">
        <v>417</v>
      </c>
      <c r="C65" s="92" t="s">
        <v>418</v>
      </c>
      <c r="D65" s="83" t="s">
        <v>710</v>
      </c>
      <c r="E65" s="83" t="s">
        <v>710</v>
      </c>
      <c r="F65" s="83" t="s">
        <v>710</v>
      </c>
      <c r="G65" s="83" t="s">
        <v>710</v>
      </c>
      <c r="H65" s="83" t="s">
        <v>710</v>
      </c>
      <c r="I65" s="83" t="s">
        <v>710</v>
      </c>
      <c r="K65" s="32"/>
      <c r="L65" s="32"/>
      <c r="N65" s="9"/>
      <c r="O65" s="9"/>
      <c r="P65" s="9"/>
      <c r="Q65" s="9"/>
      <c r="R65" s="9"/>
      <c r="S65" s="9"/>
    </row>
    <row r="66" spans="1:19" ht="30" x14ac:dyDescent="0.25">
      <c r="B66" s="10" t="s">
        <v>376</v>
      </c>
      <c r="C66" s="127" t="s">
        <v>605</v>
      </c>
      <c r="D66" s="83" t="s">
        <v>710</v>
      </c>
      <c r="E66" s="83" t="s">
        <v>710</v>
      </c>
      <c r="F66" s="83" t="s">
        <v>710</v>
      </c>
      <c r="G66" s="83" t="s">
        <v>710</v>
      </c>
      <c r="H66" s="83" t="s">
        <v>710</v>
      </c>
      <c r="I66" s="97">
        <v>0.43</v>
      </c>
      <c r="K66" s="32"/>
      <c r="L66" s="32"/>
      <c r="N66" s="9"/>
      <c r="O66" s="9"/>
      <c r="P66" s="9"/>
      <c r="Q66" s="9"/>
      <c r="R66" s="9"/>
      <c r="S66" s="9"/>
    </row>
    <row r="67" spans="1:19" ht="15.75" x14ac:dyDescent="0.25">
      <c r="B67" s="10" t="s">
        <v>419</v>
      </c>
      <c r="C67" s="233" t="s">
        <v>420</v>
      </c>
      <c r="D67" s="234"/>
      <c r="E67" s="234"/>
      <c r="F67" s="234"/>
      <c r="G67" s="234"/>
      <c r="H67" s="234"/>
      <c r="I67" s="235"/>
      <c r="K67" s="32"/>
      <c r="L67" s="32"/>
      <c r="N67" s="9"/>
      <c r="O67" s="9"/>
      <c r="P67" s="9"/>
      <c r="Q67" s="9"/>
      <c r="R67" s="9"/>
      <c r="S67" s="9"/>
    </row>
    <row r="68" spans="1:19" ht="30" x14ac:dyDescent="0.25">
      <c r="B68" s="30" t="s">
        <v>421</v>
      </c>
      <c r="C68" s="93" t="s">
        <v>424</v>
      </c>
      <c r="D68" s="83" t="s">
        <v>710</v>
      </c>
      <c r="E68" s="83" t="s">
        <v>710</v>
      </c>
      <c r="F68" s="83" t="s">
        <v>710</v>
      </c>
      <c r="G68" s="83" t="s">
        <v>710</v>
      </c>
      <c r="H68" s="83" t="s">
        <v>710</v>
      </c>
      <c r="I68" s="83" t="s">
        <v>710</v>
      </c>
      <c r="K68" s="32"/>
      <c r="L68" s="32"/>
      <c r="N68" s="9"/>
      <c r="O68" s="9"/>
      <c r="P68" s="9"/>
      <c r="Q68" s="9"/>
      <c r="R68" s="9"/>
      <c r="S68" s="9"/>
    </row>
    <row r="69" spans="1:19" ht="30" x14ac:dyDescent="0.25">
      <c r="B69" s="30" t="s">
        <v>422</v>
      </c>
      <c r="C69" s="93" t="s">
        <v>425</v>
      </c>
      <c r="D69" s="83" t="s">
        <v>710</v>
      </c>
      <c r="E69" s="83" t="s">
        <v>710</v>
      </c>
      <c r="F69" s="83" t="s">
        <v>710</v>
      </c>
      <c r="G69" s="83" t="s">
        <v>710</v>
      </c>
      <c r="H69" s="83" t="s">
        <v>710</v>
      </c>
      <c r="I69" s="83" t="s">
        <v>710</v>
      </c>
      <c r="K69" s="32"/>
      <c r="L69" s="32"/>
      <c r="N69" s="9"/>
      <c r="O69" s="9"/>
      <c r="P69" s="9"/>
      <c r="Q69" s="9"/>
      <c r="R69" s="9"/>
      <c r="S69" s="9"/>
    </row>
    <row r="70" spans="1:19" ht="15.75" x14ac:dyDescent="0.25">
      <c r="B70" s="10" t="s">
        <v>423</v>
      </c>
      <c r="C70" s="93" t="s">
        <v>426</v>
      </c>
      <c r="D70" s="83" t="s">
        <v>710</v>
      </c>
      <c r="E70" s="83" t="s">
        <v>710</v>
      </c>
      <c r="F70" s="83" t="s">
        <v>710</v>
      </c>
      <c r="G70" s="83" t="s">
        <v>710</v>
      </c>
      <c r="H70" s="83" t="s">
        <v>710</v>
      </c>
      <c r="I70" s="83" t="s">
        <v>710</v>
      </c>
      <c r="K70" s="32"/>
      <c r="L70" s="32"/>
      <c r="N70" s="9"/>
      <c r="O70" s="9"/>
      <c r="P70" s="9"/>
      <c r="Q70" s="9"/>
      <c r="R70" s="9"/>
      <c r="S70" s="9"/>
    </row>
    <row r="71" spans="1:19" x14ac:dyDescent="0.25">
      <c r="B71" s="10" t="s">
        <v>427</v>
      </c>
      <c r="C71" s="236" t="s">
        <v>428</v>
      </c>
      <c r="D71" s="237"/>
      <c r="E71" s="237"/>
      <c r="F71" s="237"/>
      <c r="G71" s="237"/>
      <c r="H71" s="237"/>
      <c r="I71" s="238"/>
      <c r="J71" s="91"/>
      <c r="K71" s="89"/>
      <c r="L71" s="89"/>
      <c r="M71" s="89"/>
      <c r="N71" s="89"/>
      <c r="O71" s="90"/>
      <c r="P71" s="9"/>
      <c r="Q71" s="9"/>
      <c r="R71" s="9"/>
      <c r="S71" s="9"/>
    </row>
    <row r="72" spans="1:19" ht="30" x14ac:dyDescent="0.25">
      <c r="B72" s="30" t="s">
        <v>429</v>
      </c>
      <c r="C72" s="84" t="s">
        <v>431</v>
      </c>
      <c r="D72" s="83" t="s">
        <v>710</v>
      </c>
      <c r="E72" s="83" t="s">
        <v>710</v>
      </c>
      <c r="F72" s="83" t="s">
        <v>710</v>
      </c>
      <c r="G72" s="83" t="s">
        <v>710</v>
      </c>
      <c r="H72" s="83" t="s">
        <v>710</v>
      </c>
      <c r="I72" s="83" t="s">
        <v>710</v>
      </c>
      <c r="K72" s="32"/>
      <c r="L72" s="32"/>
      <c r="N72" s="9"/>
      <c r="O72" s="9"/>
      <c r="P72" s="9"/>
      <c r="Q72" s="9"/>
      <c r="R72" s="9"/>
      <c r="S72" s="9"/>
    </row>
    <row r="73" spans="1:19" ht="30" x14ac:dyDescent="0.25">
      <c r="B73" s="30" t="s">
        <v>430</v>
      </c>
      <c r="C73" s="84" t="s">
        <v>600</v>
      </c>
      <c r="D73" s="83" t="s">
        <v>710</v>
      </c>
      <c r="E73" s="83" t="s">
        <v>710</v>
      </c>
      <c r="F73" s="83" t="s">
        <v>710</v>
      </c>
      <c r="G73" s="83" t="s">
        <v>710</v>
      </c>
      <c r="H73" s="83" t="s">
        <v>710</v>
      </c>
      <c r="I73" s="83" t="s">
        <v>710</v>
      </c>
      <c r="K73" s="32"/>
      <c r="L73" s="32"/>
      <c r="N73" s="9"/>
      <c r="O73" s="9"/>
      <c r="P73" s="9"/>
      <c r="Q73" s="9"/>
      <c r="R73" s="9"/>
      <c r="S73" s="9"/>
    </row>
    <row r="74" spans="1:19" x14ac:dyDescent="0.25">
      <c r="A74" s="172"/>
      <c r="B74" s="228" t="s">
        <v>711</v>
      </c>
      <c r="C74" s="228"/>
      <c r="D74" s="228"/>
      <c r="E74" s="228"/>
      <c r="F74" s="228"/>
      <c r="G74" s="228"/>
      <c r="H74" s="228"/>
      <c r="I74" s="228"/>
    </row>
  </sheetData>
  <mergeCells count="31">
    <mergeCell ref="C19:I19"/>
    <mergeCell ref="D23:I23"/>
    <mergeCell ref="C32:I32"/>
    <mergeCell ref="C36:I36"/>
    <mergeCell ref="C41:I41"/>
    <mergeCell ref="D29:F29"/>
    <mergeCell ref="G29:I29"/>
    <mergeCell ref="N20:P20"/>
    <mergeCell ref="N29:P29"/>
    <mergeCell ref="C64:I64"/>
    <mergeCell ref="C67:I67"/>
    <mergeCell ref="C71:I71"/>
    <mergeCell ref="C47:I47"/>
    <mergeCell ref="C52:I52"/>
    <mergeCell ref="C54:I54"/>
    <mergeCell ref="B74:I74"/>
    <mergeCell ref="Q29:S29"/>
    <mergeCell ref="N1:S1"/>
    <mergeCell ref="Q20:S20"/>
    <mergeCell ref="B1:I1"/>
    <mergeCell ref="D27:I27"/>
    <mergeCell ref="D28:I28"/>
    <mergeCell ref="D21:F21"/>
    <mergeCell ref="G21:I21"/>
    <mergeCell ref="K21:L21"/>
    <mergeCell ref="N21:P21"/>
    <mergeCell ref="Q21:S21"/>
    <mergeCell ref="B3:B9"/>
    <mergeCell ref="D20:F20"/>
    <mergeCell ref="G20:I20"/>
    <mergeCell ref="K20:L20"/>
  </mergeCells>
  <hyperlinks>
    <hyperlink ref="C65" r:id="rId1" display="Number of courses with culturally responsive texts2, lessons, assignments, media, activities (See Culturally Responsive Curriculum Scorecard.)"/>
  </hyperlinks>
  <pageMargins left="0.7" right="0.7" top="0.75" bottom="0.75" header="0.3" footer="0.3"/>
  <pageSetup orientation="portrait" horizontalDpi="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7D"/>
  </sheetPr>
  <dimension ref="A1:J100"/>
  <sheetViews>
    <sheetView workbookViewId="0">
      <selection activeCell="G123" sqref="G123"/>
    </sheetView>
  </sheetViews>
  <sheetFormatPr defaultColWidth="9.140625" defaultRowHeight="15" x14ac:dyDescent="0.25"/>
  <cols>
    <col min="1" max="1" width="20.7109375" style="99" customWidth="1"/>
    <col min="2" max="2" width="40.140625" style="109" customWidth="1"/>
    <col min="3" max="3" width="62.5703125" style="99" customWidth="1"/>
    <col min="4" max="4" width="23.140625" style="99" customWidth="1"/>
    <col min="5" max="5" width="18.28515625" style="98" hidden="1" customWidth="1"/>
    <col min="6" max="6" width="26.28515625" style="98" hidden="1" customWidth="1"/>
    <col min="7" max="7" width="46.85546875" style="99" customWidth="1"/>
    <col min="8" max="16384" width="9.140625" style="99"/>
  </cols>
  <sheetData>
    <row r="1" spans="1:10" ht="64.5" customHeight="1" x14ac:dyDescent="0.25">
      <c r="A1" s="251" t="s">
        <v>700</v>
      </c>
      <c r="B1" s="251"/>
      <c r="C1" s="251"/>
      <c r="D1" s="251"/>
    </row>
    <row r="2" spans="1:10" ht="45" customHeight="1" x14ac:dyDescent="0.25">
      <c r="A2" s="252" t="s">
        <v>447</v>
      </c>
      <c r="B2" s="252"/>
      <c r="C2" s="252"/>
      <c r="D2" s="252"/>
    </row>
    <row r="3" spans="1:10" ht="27.95" customHeight="1" x14ac:dyDescent="0.25">
      <c r="A3" s="253" t="s">
        <v>562</v>
      </c>
      <c r="B3" s="253"/>
      <c r="C3" s="253"/>
      <c r="D3" s="253"/>
    </row>
    <row r="4" spans="1:10" ht="15.75" customHeight="1" x14ac:dyDescent="0.25">
      <c r="A4" s="110" t="s">
        <v>448</v>
      </c>
      <c r="B4" s="111" t="s">
        <v>1</v>
      </c>
      <c r="C4" s="112" t="s">
        <v>449</v>
      </c>
      <c r="D4" s="112" t="s">
        <v>450</v>
      </c>
      <c r="E4" s="98" t="s">
        <v>451</v>
      </c>
      <c r="F4" s="98" t="s">
        <v>452</v>
      </c>
    </row>
    <row r="5" spans="1:10" ht="27.75" customHeight="1" x14ac:dyDescent="0.25">
      <c r="A5" s="254" t="s">
        <v>453</v>
      </c>
      <c r="B5" s="120" t="s">
        <v>454</v>
      </c>
      <c r="C5" s="164" t="s">
        <v>683</v>
      </c>
      <c r="D5" s="120" t="s">
        <v>706</v>
      </c>
      <c r="E5" s="101" t="s">
        <v>455</v>
      </c>
      <c r="F5" s="101" t="s">
        <v>456</v>
      </c>
      <c r="G5" s="102"/>
      <c r="H5" s="102"/>
      <c r="I5" s="102"/>
      <c r="J5" s="102"/>
    </row>
    <row r="6" spans="1:10" ht="45" customHeight="1" x14ac:dyDescent="0.25">
      <c r="A6" s="254"/>
      <c r="B6" s="120" t="s">
        <v>457</v>
      </c>
      <c r="C6" s="120" t="s">
        <v>458</v>
      </c>
      <c r="D6" s="120" t="s">
        <v>703</v>
      </c>
      <c r="E6" s="101" t="s">
        <v>455</v>
      </c>
      <c r="F6" s="101" t="s">
        <v>456</v>
      </c>
      <c r="G6" s="101"/>
      <c r="H6" s="101"/>
      <c r="I6" s="101"/>
      <c r="J6" s="101"/>
    </row>
    <row r="7" spans="1:10" ht="46.15" customHeight="1" x14ac:dyDescent="0.25">
      <c r="A7" s="254"/>
      <c r="B7" s="121" t="s">
        <v>459</v>
      </c>
      <c r="C7" s="124" t="s">
        <v>694</v>
      </c>
      <c r="D7" s="120" t="s">
        <v>703</v>
      </c>
      <c r="E7" s="101" t="s">
        <v>455</v>
      </c>
      <c r="F7" s="101" t="s">
        <v>456</v>
      </c>
      <c r="G7" s="101"/>
      <c r="H7" s="101"/>
      <c r="I7" s="101"/>
      <c r="J7" s="101"/>
    </row>
    <row r="8" spans="1:10" ht="42.75" customHeight="1" x14ac:dyDescent="0.25">
      <c r="A8" s="255"/>
      <c r="B8" s="120" t="s">
        <v>460</v>
      </c>
      <c r="C8" s="165" t="s">
        <v>683</v>
      </c>
      <c r="D8" s="173" t="s">
        <v>706</v>
      </c>
      <c r="E8" s="101" t="s">
        <v>455</v>
      </c>
      <c r="F8" s="101" t="s">
        <v>456</v>
      </c>
      <c r="G8" s="101"/>
      <c r="H8" s="101"/>
      <c r="I8" s="101"/>
      <c r="J8" s="101"/>
    </row>
    <row r="9" spans="1:10" ht="28.5" customHeight="1" x14ac:dyDescent="0.25">
      <c r="A9" s="250" t="s">
        <v>563</v>
      </c>
      <c r="B9" s="250"/>
      <c r="C9" s="250"/>
      <c r="D9" s="250"/>
    </row>
    <row r="10" spans="1:10" s="104" customFormat="1" ht="15.75" customHeight="1" x14ac:dyDescent="0.25">
      <c r="A10" s="110" t="s">
        <v>448</v>
      </c>
      <c r="B10" s="111" t="s">
        <v>1</v>
      </c>
      <c r="C10" s="112" t="s">
        <v>449</v>
      </c>
      <c r="D10" s="112" t="s">
        <v>450</v>
      </c>
      <c r="E10" s="103"/>
      <c r="F10" s="103"/>
    </row>
    <row r="11" spans="1:10" ht="48" customHeight="1" x14ac:dyDescent="0.25">
      <c r="A11" s="256" t="s">
        <v>561</v>
      </c>
      <c r="B11" s="120" t="s">
        <v>461</v>
      </c>
      <c r="C11" s="120" t="s">
        <v>462</v>
      </c>
      <c r="D11" s="120" t="s">
        <v>703</v>
      </c>
      <c r="E11" s="101" t="s">
        <v>463</v>
      </c>
      <c r="F11" s="101" t="s">
        <v>456</v>
      </c>
      <c r="G11" s="101"/>
      <c r="H11" s="101"/>
      <c r="I11" s="101"/>
      <c r="J11" s="101"/>
    </row>
    <row r="12" spans="1:10" ht="66" customHeight="1" x14ac:dyDescent="0.25">
      <c r="A12" s="257"/>
      <c r="B12" s="120" t="s">
        <v>464</v>
      </c>
      <c r="C12" s="120" t="s">
        <v>465</v>
      </c>
      <c r="D12" s="120" t="s">
        <v>704</v>
      </c>
      <c r="E12" s="101" t="s">
        <v>463</v>
      </c>
      <c r="F12" s="101" t="s">
        <v>456</v>
      </c>
      <c r="G12" s="101"/>
      <c r="H12" s="101"/>
      <c r="I12" s="101"/>
      <c r="J12" s="101"/>
    </row>
    <row r="13" spans="1:10" ht="66" customHeight="1" x14ac:dyDescent="0.25">
      <c r="A13" s="257"/>
      <c r="B13" s="120" t="s">
        <v>466</v>
      </c>
      <c r="C13" s="120" t="s">
        <v>467</v>
      </c>
      <c r="D13" s="120" t="s">
        <v>704</v>
      </c>
      <c r="E13" s="101" t="s">
        <v>455</v>
      </c>
      <c r="F13" s="101" t="s">
        <v>456</v>
      </c>
      <c r="G13" s="101"/>
      <c r="H13" s="101"/>
      <c r="I13" s="101"/>
      <c r="J13" s="101"/>
    </row>
    <row r="14" spans="1:10" ht="66" customHeight="1" x14ac:dyDescent="0.25">
      <c r="A14" s="257"/>
      <c r="B14" s="120" t="s">
        <v>468</v>
      </c>
      <c r="C14" s="120" t="s">
        <v>581</v>
      </c>
      <c r="D14" s="120" t="s">
        <v>704</v>
      </c>
      <c r="E14" s="101" t="s">
        <v>455</v>
      </c>
      <c r="F14" s="101" t="s">
        <v>456</v>
      </c>
      <c r="G14" s="101"/>
      <c r="H14" s="101"/>
      <c r="I14" s="101"/>
      <c r="J14" s="101"/>
    </row>
    <row r="15" spans="1:10" ht="93" customHeight="1" x14ac:dyDescent="0.25">
      <c r="A15" s="257"/>
      <c r="B15" s="120" t="s">
        <v>469</v>
      </c>
      <c r="C15" s="124" t="s">
        <v>470</v>
      </c>
      <c r="D15" s="120" t="s">
        <v>704</v>
      </c>
      <c r="E15" s="101" t="s">
        <v>471</v>
      </c>
      <c r="F15" s="101" t="s">
        <v>456</v>
      </c>
      <c r="G15" s="101"/>
      <c r="H15" s="101"/>
      <c r="I15" s="101"/>
      <c r="J15" s="101"/>
    </row>
    <row r="16" spans="1:10" ht="45.75" customHeight="1" x14ac:dyDescent="0.25">
      <c r="A16" s="257"/>
      <c r="B16" s="120" t="s">
        <v>579</v>
      </c>
      <c r="C16" s="120" t="s">
        <v>472</v>
      </c>
      <c r="D16" s="120" t="s">
        <v>705</v>
      </c>
      <c r="E16" s="101"/>
      <c r="F16" s="101"/>
      <c r="G16" s="101"/>
      <c r="H16" s="101"/>
      <c r="I16" s="101"/>
      <c r="J16" s="101"/>
    </row>
    <row r="17" spans="1:7" s="106" customFormat="1" ht="34.15" customHeight="1" x14ac:dyDescent="0.25">
      <c r="A17" s="250" t="s">
        <v>564</v>
      </c>
      <c r="B17" s="250"/>
      <c r="C17" s="250"/>
      <c r="D17" s="250"/>
      <c r="E17" s="105"/>
      <c r="F17" s="105"/>
    </row>
    <row r="18" spans="1:7" x14ac:dyDescent="0.25">
      <c r="A18" s="110" t="s">
        <v>448</v>
      </c>
      <c r="B18" s="111" t="s">
        <v>1</v>
      </c>
      <c r="C18" s="112" t="s">
        <v>449</v>
      </c>
      <c r="D18" s="112" t="s">
        <v>450</v>
      </c>
    </row>
    <row r="19" spans="1:7" ht="24.75" customHeight="1" x14ac:dyDescent="0.25">
      <c r="A19" s="260" t="s">
        <v>473</v>
      </c>
      <c r="B19" s="263" t="s">
        <v>474</v>
      </c>
      <c r="C19" s="263"/>
      <c r="D19" s="263"/>
      <c r="E19" s="98" t="s">
        <v>475</v>
      </c>
      <c r="F19" s="107" t="s">
        <v>476</v>
      </c>
    </row>
    <row r="20" spans="1:7" ht="69" customHeight="1" x14ac:dyDescent="0.25">
      <c r="A20" s="261"/>
      <c r="B20" s="120" t="s">
        <v>477</v>
      </c>
      <c r="C20" s="120" t="s">
        <v>582</v>
      </c>
      <c r="D20" s="120" t="s">
        <v>478</v>
      </c>
      <c r="E20" s="98" t="s">
        <v>475</v>
      </c>
      <c r="F20" s="107" t="s">
        <v>476</v>
      </c>
    </row>
    <row r="21" spans="1:7" ht="82.5" customHeight="1" x14ac:dyDescent="0.25">
      <c r="A21" s="261"/>
      <c r="B21" s="120" t="s">
        <v>479</v>
      </c>
      <c r="C21" s="120" t="s">
        <v>684</v>
      </c>
      <c r="D21" s="120" t="s">
        <v>480</v>
      </c>
      <c r="F21" s="107"/>
    </row>
    <row r="22" spans="1:7" ht="32.25" customHeight="1" x14ac:dyDescent="0.25">
      <c r="A22" s="262"/>
      <c r="B22" s="120" t="s">
        <v>481</v>
      </c>
      <c r="C22" s="120" t="s">
        <v>685</v>
      </c>
      <c r="D22" s="120" t="s">
        <v>706</v>
      </c>
      <c r="E22" s="98" t="s">
        <v>475</v>
      </c>
      <c r="F22" s="107" t="s">
        <v>476</v>
      </c>
    </row>
    <row r="23" spans="1:7" ht="26.25" customHeight="1" x14ac:dyDescent="0.25">
      <c r="A23" s="98"/>
      <c r="B23" s="108"/>
      <c r="C23" s="98"/>
    </row>
    <row r="24" spans="1:7" ht="45" customHeight="1" x14ac:dyDescent="0.25">
      <c r="A24" s="252" t="s">
        <v>482</v>
      </c>
      <c r="B24" s="252"/>
      <c r="C24" s="252"/>
      <c r="D24" s="252"/>
    </row>
    <row r="25" spans="1:7" s="106" customFormat="1" ht="27.95" customHeight="1" x14ac:dyDescent="0.25">
      <c r="A25" s="253" t="s">
        <v>565</v>
      </c>
      <c r="B25" s="253"/>
      <c r="C25" s="253"/>
      <c r="D25" s="253"/>
      <c r="E25" s="105"/>
      <c r="F25" s="105"/>
    </row>
    <row r="26" spans="1:7" x14ac:dyDescent="0.25">
      <c r="A26" s="110" t="s">
        <v>448</v>
      </c>
      <c r="B26" s="111" t="s">
        <v>1</v>
      </c>
      <c r="C26" s="112" t="s">
        <v>449</v>
      </c>
      <c r="D26" s="112" t="s">
        <v>450</v>
      </c>
    </row>
    <row r="27" spans="1:7" ht="57.6" customHeight="1" x14ac:dyDescent="0.25">
      <c r="A27" s="258" t="s">
        <v>483</v>
      </c>
      <c r="B27" s="120" t="s">
        <v>588</v>
      </c>
      <c r="C27" s="120" t="s">
        <v>589</v>
      </c>
      <c r="D27" s="171" t="s">
        <v>706</v>
      </c>
      <c r="E27" s="107" t="s">
        <v>484</v>
      </c>
      <c r="F27" s="107" t="s">
        <v>485</v>
      </c>
    </row>
    <row r="28" spans="1:7" ht="61.5" customHeight="1" x14ac:dyDescent="0.25">
      <c r="A28" s="259"/>
      <c r="B28" s="120" t="s">
        <v>603</v>
      </c>
      <c r="C28" s="169" t="s">
        <v>691</v>
      </c>
      <c r="D28" s="171" t="s">
        <v>706</v>
      </c>
    </row>
    <row r="29" spans="1:7" ht="77.25" customHeight="1" x14ac:dyDescent="0.25">
      <c r="A29" s="259"/>
      <c r="B29" s="120" t="s">
        <v>580</v>
      </c>
      <c r="C29" s="120" t="s">
        <v>486</v>
      </c>
      <c r="D29" s="120" t="s">
        <v>487</v>
      </c>
      <c r="G29" s="109"/>
    </row>
    <row r="30" spans="1:7" ht="89.25" customHeight="1" x14ac:dyDescent="0.25">
      <c r="A30" s="259"/>
      <c r="B30" s="120" t="s">
        <v>488</v>
      </c>
      <c r="C30" s="120" t="s">
        <v>489</v>
      </c>
      <c r="D30" s="120" t="s">
        <v>487</v>
      </c>
    </row>
    <row r="31" spans="1:7" s="106" customFormat="1" ht="36.6" customHeight="1" x14ac:dyDescent="0.25">
      <c r="A31" s="250" t="s">
        <v>572</v>
      </c>
      <c r="B31" s="250"/>
      <c r="C31" s="250"/>
      <c r="D31" s="250"/>
      <c r="E31" s="105"/>
      <c r="F31" s="105"/>
    </row>
    <row r="32" spans="1:7" x14ac:dyDescent="0.25">
      <c r="A32" s="110" t="s">
        <v>448</v>
      </c>
      <c r="B32" s="111" t="s">
        <v>1</v>
      </c>
      <c r="C32" s="112" t="s">
        <v>449</v>
      </c>
      <c r="D32" s="112" t="s">
        <v>450</v>
      </c>
    </row>
    <row r="33" spans="1:6" ht="32.450000000000003" customHeight="1" x14ac:dyDescent="0.25">
      <c r="A33" s="260" t="s">
        <v>490</v>
      </c>
      <c r="B33" s="120" t="s">
        <v>491</v>
      </c>
      <c r="C33" s="120" t="s">
        <v>492</v>
      </c>
      <c r="D33" s="120" t="s">
        <v>493</v>
      </c>
    </row>
    <row r="34" spans="1:6" s="106" customFormat="1" ht="103.15" customHeight="1" x14ac:dyDescent="0.25">
      <c r="A34" s="262"/>
      <c r="B34" s="120" t="s">
        <v>690</v>
      </c>
      <c r="C34" s="120" t="s">
        <v>494</v>
      </c>
      <c r="D34" s="120" t="s">
        <v>495</v>
      </c>
      <c r="E34" s="105"/>
      <c r="F34" s="105"/>
    </row>
    <row r="35" spans="1:6" s="106" customFormat="1" ht="49.9" customHeight="1" x14ac:dyDescent="0.25">
      <c r="A35" s="100"/>
      <c r="B35" s="100"/>
      <c r="C35" s="100"/>
      <c r="D35" s="100"/>
      <c r="E35" s="105"/>
      <c r="F35" s="105"/>
    </row>
    <row r="36" spans="1:6" ht="43.15" customHeight="1" x14ac:dyDescent="0.25">
      <c r="A36" s="252" t="s">
        <v>496</v>
      </c>
      <c r="B36" s="252"/>
      <c r="C36" s="252"/>
      <c r="D36" s="252"/>
    </row>
    <row r="37" spans="1:6" ht="42" customHeight="1" x14ac:dyDescent="0.25">
      <c r="A37" s="253" t="s">
        <v>573</v>
      </c>
      <c r="B37" s="253"/>
      <c r="C37" s="253"/>
      <c r="D37" s="253"/>
    </row>
    <row r="38" spans="1:6" s="106" customFormat="1" ht="28.5" customHeight="1" x14ac:dyDescent="0.25">
      <c r="A38" s="110" t="s">
        <v>448</v>
      </c>
      <c r="B38" s="111" t="s">
        <v>1</v>
      </c>
      <c r="C38" s="112" t="s">
        <v>449</v>
      </c>
      <c r="D38" s="112" t="s">
        <v>450</v>
      </c>
      <c r="E38" s="105"/>
      <c r="F38" s="105"/>
    </row>
    <row r="39" spans="1:6" ht="51" customHeight="1" x14ac:dyDescent="0.25">
      <c r="A39" s="258" t="s">
        <v>574</v>
      </c>
      <c r="B39" s="120" t="s">
        <v>497</v>
      </c>
      <c r="C39" s="120" t="s">
        <v>498</v>
      </c>
      <c r="D39" s="120" t="s">
        <v>499</v>
      </c>
    </row>
    <row r="40" spans="1:6" ht="54" customHeight="1" x14ac:dyDescent="0.25">
      <c r="A40" s="259"/>
      <c r="B40" s="120" t="s">
        <v>500</v>
      </c>
      <c r="C40" s="120" t="s">
        <v>501</v>
      </c>
      <c r="D40" s="120" t="s">
        <v>499</v>
      </c>
    </row>
    <row r="41" spans="1:6" s="106" customFormat="1" ht="35.25" customHeight="1" x14ac:dyDescent="0.25">
      <c r="A41" s="250" t="s">
        <v>566</v>
      </c>
      <c r="B41" s="250"/>
      <c r="C41" s="250"/>
      <c r="D41" s="250"/>
      <c r="E41" s="105"/>
      <c r="F41" s="105"/>
    </row>
    <row r="42" spans="1:6" x14ac:dyDescent="0.25">
      <c r="A42" s="110" t="s">
        <v>448</v>
      </c>
      <c r="B42" s="111" t="s">
        <v>1</v>
      </c>
      <c r="C42" s="112" t="s">
        <v>449</v>
      </c>
      <c r="D42" s="112" t="s">
        <v>450</v>
      </c>
    </row>
    <row r="43" spans="1:6" ht="57.6" hidden="1" customHeight="1" x14ac:dyDescent="0.25">
      <c r="A43" s="265" t="s">
        <v>502</v>
      </c>
      <c r="B43" s="114" t="s">
        <v>503</v>
      </c>
      <c r="C43" s="113" t="s">
        <v>583</v>
      </c>
      <c r="D43" s="113"/>
    </row>
    <row r="44" spans="1:6" ht="18.75" customHeight="1" x14ac:dyDescent="0.25">
      <c r="A44" s="266"/>
      <c r="B44" s="267" t="s">
        <v>504</v>
      </c>
      <c r="C44" s="267"/>
      <c r="D44" s="267"/>
    </row>
    <row r="45" spans="1:6" ht="51.75" customHeight="1" x14ac:dyDescent="0.25">
      <c r="A45" s="266"/>
      <c r="B45" s="120" t="s">
        <v>505</v>
      </c>
      <c r="C45" s="120" t="s">
        <v>506</v>
      </c>
      <c r="D45" s="120" t="s">
        <v>499</v>
      </c>
    </row>
    <row r="46" spans="1:6" ht="28.15" customHeight="1" x14ac:dyDescent="0.25">
      <c r="A46" s="266"/>
      <c r="B46" s="120" t="s">
        <v>507</v>
      </c>
      <c r="C46" s="120" t="s">
        <v>508</v>
      </c>
      <c r="D46" s="171" t="s">
        <v>706</v>
      </c>
    </row>
    <row r="47" spans="1:6" ht="29.45" customHeight="1" x14ac:dyDescent="0.25">
      <c r="A47" s="266"/>
      <c r="B47" s="120" t="s">
        <v>509</v>
      </c>
      <c r="C47" s="120" t="s">
        <v>510</v>
      </c>
      <c r="D47" s="171" t="s">
        <v>706</v>
      </c>
    </row>
    <row r="48" spans="1:6" ht="73.150000000000006" customHeight="1" x14ac:dyDescent="0.25">
      <c r="A48" s="266"/>
      <c r="B48" s="120" t="s">
        <v>511</v>
      </c>
      <c r="C48" s="120" t="s">
        <v>512</v>
      </c>
      <c r="D48" s="120" t="s">
        <v>499</v>
      </c>
    </row>
    <row r="49" spans="1:6" s="106" customFormat="1" ht="39" hidden="1" customHeight="1" x14ac:dyDescent="0.25">
      <c r="A49" s="250" t="s">
        <v>575</v>
      </c>
      <c r="B49" s="250"/>
      <c r="C49" s="250"/>
      <c r="D49" s="250"/>
      <c r="E49" s="105"/>
      <c r="F49" s="105"/>
    </row>
    <row r="50" spans="1:6" ht="18.75" hidden="1" customHeight="1" x14ac:dyDescent="0.25">
      <c r="A50" s="258" t="s">
        <v>576</v>
      </c>
      <c r="B50" s="269" t="s">
        <v>513</v>
      </c>
      <c r="C50" s="270"/>
      <c r="D50" s="271"/>
    </row>
    <row r="51" spans="1:6" ht="102" hidden="1" customHeight="1" x14ac:dyDescent="0.25">
      <c r="A51" s="268"/>
      <c r="B51" s="120" t="s">
        <v>514</v>
      </c>
      <c r="C51" s="116" t="s">
        <v>584</v>
      </c>
      <c r="D51" s="120" t="s">
        <v>590</v>
      </c>
    </row>
    <row r="52" spans="1:6" ht="27" customHeight="1" x14ac:dyDescent="0.25">
      <c r="A52" s="128"/>
      <c r="B52" s="129"/>
      <c r="C52" s="129"/>
      <c r="D52" s="130"/>
    </row>
    <row r="53" spans="1:6" ht="48" customHeight="1" x14ac:dyDescent="0.25">
      <c r="A53" s="252" t="s">
        <v>699</v>
      </c>
      <c r="B53" s="252"/>
      <c r="C53" s="252"/>
      <c r="D53" s="252"/>
    </row>
    <row r="54" spans="1:6" s="106" customFormat="1" ht="38.25" customHeight="1" x14ac:dyDescent="0.25">
      <c r="A54" s="253" t="s">
        <v>567</v>
      </c>
      <c r="B54" s="253"/>
      <c r="C54" s="253"/>
      <c r="D54" s="253"/>
      <c r="E54" s="105"/>
      <c r="F54" s="105"/>
    </row>
    <row r="55" spans="1:6" x14ac:dyDescent="0.25">
      <c r="A55" s="110" t="s">
        <v>448</v>
      </c>
      <c r="B55" s="111" t="s">
        <v>1</v>
      </c>
      <c r="C55" s="112" t="s">
        <v>449</v>
      </c>
      <c r="D55" s="112" t="s">
        <v>450</v>
      </c>
    </row>
    <row r="56" spans="1:6" ht="15.75" customHeight="1" x14ac:dyDescent="0.25">
      <c r="A56" s="260" t="s">
        <v>515</v>
      </c>
      <c r="B56" s="264" t="s">
        <v>516</v>
      </c>
      <c r="C56" s="264"/>
      <c r="D56" s="264"/>
    </row>
    <row r="57" spans="1:6" ht="29.45" customHeight="1" x14ac:dyDescent="0.25">
      <c r="A57" s="261"/>
      <c r="B57" s="125" t="s">
        <v>517</v>
      </c>
      <c r="C57" s="165" t="s">
        <v>686</v>
      </c>
      <c r="D57" s="171" t="s">
        <v>706</v>
      </c>
    </row>
    <row r="58" spans="1:6" ht="28.15" customHeight="1" x14ac:dyDescent="0.25">
      <c r="A58" s="261"/>
      <c r="B58" s="125" t="s">
        <v>518</v>
      </c>
      <c r="C58" s="165" t="s">
        <v>686</v>
      </c>
      <c r="D58" s="171" t="s">
        <v>706</v>
      </c>
    </row>
    <row r="59" spans="1:6" ht="30.75" customHeight="1" x14ac:dyDescent="0.25">
      <c r="A59" s="261"/>
      <c r="B59" s="125" t="s">
        <v>519</v>
      </c>
      <c r="C59" s="165" t="s">
        <v>686</v>
      </c>
      <c r="D59" s="171" t="s">
        <v>706</v>
      </c>
    </row>
    <row r="60" spans="1:6" ht="29.45" customHeight="1" x14ac:dyDescent="0.25">
      <c r="A60" s="261"/>
      <c r="B60" s="125" t="s">
        <v>520</v>
      </c>
      <c r="C60" s="165" t="s">
        <v>686</v>
      </c>
      <c r="D60" s="171" t="s">
        <v>706</v>
      </c>
    </row>
    <row r="61" spans="1:6" ht="66" customHeight="1" x14ac:dyDescent="0.25">
      <c r="A61" s="262"/>
      <c r="B61" s="125" t="s">
        <v>521</v>
      </c>
      <c r="C61" s="165" t="s">
        <v>686</v>
      </c>
      <c r="D61" s="171" t="s">
        <v>706</v>
      </c>
    </row>
    <row r="62" spans="1:6" s="106" customFormat="1" ht="31.15" customHeight="1" x14ac:dyDescent="0.25">
      <c r="A62" s="253" t="s">
        <v>568</v>
      </c>
      <c r="B62" s="253"/>
      <c r="C62" s="253"/>
      <c r="D62" s="253"/>
      <c r="E62" s="105"/>
      <c r="F62" s="105"/>
    </row>
    <row r="63" spans="1:6" x14ac:dyDescent="0.25">
      <c r="A63" s="110" t="s">
        <v>448</v>
      </c>
      <c r="B63" s="111" t="s">
        <v>1</v>
      </c>
      <c r="C63" s="112" t="s">
        <v>449</v>
      </c>
      <c r="D63" s="112" t="s">
        <v>450</v>
      </c>
    </row>
    <row r="64" spans="1:6" ht="19.5" customHeight="1" x14ac:dyDescent="0.25">
      <c r="A64" s="260" t="s">
        <v>522</v>
      </c>
      <c r="B64" s="273" t="s">
        <v>523</v>
      </c>
      <c r="C64" s="274"/>
      <c r="D64" s="275"/>
    </row>
    <row r="65" spans="1:4" s="98" customFormat="1" ht="78" customHeight="1" x14ac:dyDescent="0.25">
      <c r="A65" s="261"/>
      <c r="B65" s="119" t="s">
        <v>524</v>
      </c>
      <c r="C65" s="115" t="s">
        <v>707</v>
      </c>
      <c r="D65" s="115" t="s">
        <v>706</v>
      </c>
    </row>
    <row r="66" spans="1:4" s="98" customFormat="1" ht="33" customHeight="1" x14ac:dyDescent="0.25">
      <c r="A66" s="250" t="s">
        <v>569</v>
      </c>
      <c r="B66" s="250"/>
      <c r="C66" s="250"/>
      <c r="D66" s="250"/>
    </row>
    <row r="67" spans="1:4" s="98" customFormat="1" x14ac:dyDescent="0.25">
      <c r="A67" s="110" t="s">
        <v>448</v>
      </c>
      <c r="B67" s="111" t="s">
        <v>1</v>
      </c>
      <c r="C67" s="112" t="s">
        <v>449</v>
      </c>
      <c r="D67" s="112" t="s">
        <v>450</v>
      </c>
    </row>
    <row r="68" spans="1:4" s="98" customFormat="1" ht="42" hidden="1" customHeight="1" x14ac:dyDescent="0.25">
      <c r="A68" s="276" t="s">
        <v>525</v>
      </c>
      <c r="B68" s="120" t="s">
        <v>526</v>
      </c>
      <c r="C68" s="120" t="s">
        <v>527</v>
      </c>
      <c r="D68" s="120" t="s">
        <v>528</v>
      </c>
    </row>
    <row r="69" spans="1:4" s="98" customFormat="1" ht="77.45" hidden="1" customHeight="1" x14ac:dyDescent="0.25">
      <c r="A69" s="277"/>
      <c r="B69" s="120" t="s">
        <v>529</v>
      </c>
      <c r="C69" s="120" t="s">
        <v>530</v>
      </c>
      <c r="D69" s="120" t="s">
        <v>531</v>
      </c>
    </row>
    <row r="70" spans="1:4" s="98" customFormat="1" ht="56.25" hidden="1" x14ac:dyDescent="0.25">
      <c r="A70" s="277"/>
      <c r="B70" s="120" t="s">
        <v>591</v>
      </c>
      <c r="C70" s="120" t="s">
        <v>592</v>
      </c>
      <c r="D70" s="120" t="s">
        <v>532</v>
      </c>
    </row>
    <row r="71" spans="1:4" s="98" customFormat="1" ht="18.75" customHeight="1" x14ac:dyDescent="0.25">
      <c r="A71" s="277"/>
      <c r="B71" s="267" t="s">
        <v>696</v>
      </c>
      <c r="C71" s="267"/>
      <c r="D71" s="267"/>
    </row>
    <row r="72" spans="1:4" s="98" customFormat="1" ht="59.25" customHeight="1" x14ac:dyDescent="0.25">
      <c r="A72" s="277"/>
      <c r="B72" s="120" t="s">
        <v>533</v>
      </c>
      <c r="C72" s="120" t="s">
        <v>593</v>
      </c>
      <c r="D72" s="171" t="s">
        <v>706</v>
      </c>
    </row>
    <row r="73" spans="1:4" s="98" customFormat="1" ht="13.5" customHeight="1" x14ac:dyDescent="0.25">
      <c r="A73" s="277"/>
      <c r="B73" s="267" t="s">
        <v>534</v>
      </c>
      <c r="C73" s="267"/>
      <c r="D73" s="267"/>
    </row>
    <row r="74" spans="1:4" s="98" customFormat="1" ht="60" x14ac:dyDescent="0.25">
      <c r="A74" s="277"/>
      <c r="B74" s="120" t="s">
        <v>535</v>
      </c>
      <c r="C74" s="120" t="s">
        <v>536</v>
      </c>
      <c r="D74" s="120" t="s">
        <v>499</v>
      </c>
    </row>
    <row r="75" spans="1:4" s="98" customFormat="1" ht="46.5" hidden="1" customHeight="1" x14ac:dyDescent="0.25">
      <c r="A75" s="277"/>
      <c r="B75" s="120" t="s">
        <v>537</v>
      </c>
      <c r="C75" s="116" t="s">
        <v>585</v>
      </c>
      <c r="D75" s="117" t="s">
        <v>538</v>
      </c>
    </row>
    <row r="76" spans="1:4" s="98" customFormat="1" ht="45" hidden="1" customHeight="1" x14ac:dyDescent="0.25">
      <c r="A76" s="277"/>
      <c r="B76" s="120" t="s">
        <v>539</v>
      </c>
      <c r="C76" s="116" t="s">
        <v>586</v>
      </c>
      <c r="D76" s="117" t="s">
        <v>540</v>
      </c>
    </row>
    <row r="77" spans="1:4" s="98" customFormat="1" ht="142.5" hidden="1" customHeight="1" x14ac:dyDescent="0.25">
      <c r="A77" s="277"/>
      <c r="B77" s="120" t="s">
        <v>541</v>
      </c>
      <c r="C77" s="120" t="s">
        <v>542</v>
      </c>
      <c r="D77" s="118" t="s">
        <v>543</v>
      </c>
    </row>
    <row r="78" spans="1:4" s="98" customFormat="1" ht="30" hidden="1" customHeight="1" x14ac:dyDescent="0.25">
      <c r="A78" s="277"/>
      <c r="B78" s="119" t="s">
        <v>544</v>
      </c>
      <c r="C78" s="131" t="s">
        <v>587</v>
      </c>
      <c r="D78" s="132" t="s">
        <v>545</v>
      </c>
    </row>
    <row r="79" spans="1:4" s="98" customFormat="1" ht="30" customHeight="1" x14ac:dyDescent="0.25">
      <c r="A79" s="129"/>
      <c r="B79" s="129"/>
      <c r="C79" s="133"/>
      <c r="D79" s="134"/>
    </row>
    <row r="80" spans="1:4" s="98" customFormat="1" ht="45" customHeight="1" x14ac:dyDescent="0.25">
      <c r="A80" s="252" t="s">
        <v>560</v>
      </c>
      <c r="B80" s="252"/>
      <c r="C80" s="252"/>
      <c r="D80" s="252"/>
    </row>
    <row r="81" spans="1:4" s="98" customFormat="1" ht="37.15" customHeight="1" x14ac:dyDescent="0.25">
      <c r="A81" s="253" t="s">
        <v>570</v>
      </c>
      <c r="B81" s="253"/>
      <c r="C81" s="253"/>
      <c r="D81" s="253"/>
    </row>
    <row r="82" spans="1:4" s="98" customFormat="1" x14ac:dyDescent="0.25">
      <c r="A82" s="110" t="s">
        <v>448</v>
      </c>
      <c r="B82" s="111" t="s">
        <v>1</v>
      </c>
      <c r="C82" s="112" t="s">
        <v>449</v>
      </c>
      <c r="D82" s="112" t="s">
        <v>450</v>
      </c>
    </row>
    <row r="83" spans="1:4" s="98" customFormat="1" ht="169.9" customHeight="1" x14ac:dyDescent="0.25">
      <c r="A83" s="119" t="s">
        <v>546</v>
      </c>
      <c r="B83" s="119" t="s">
        <v>547</v>
      </c>
      <c r="C83" s="166" t="s">
        <v>687</v>
      </c>
      <c r="D83" s="170" t="s">
        <v>706</v>
      </c>
    </row>
    <row r="84" spans="1:4" s="98" customFormat="1" ht="33" customHeight="1" x14ac:dyDescent="0.25">
      <c r="A84" s="250" t="s">
        <v>571</v>
      </c>
      <c r="B84" s="250"/>
      <c r="C84" s="250"/>
      <c r="D84" s="250"/>
    </row>
    <row r="85" spans="1:4" s="98" customFormat="1" x14ac:dyDescent="0.25">
      <c r="A85" s="110" t="s">
        <v>448</v>
      </c>
      <c r="B85" s="111" t="s">
        <v>1</v>
      </c>
      <c r="C85" s="112" t="s">
        <v>449</v>
      </c>
      <c r="D85" s="112" t="s">
        <v>450</v>
      </c>
    </row>
    <row r="86" spans="1:4" s="98" customFormat="1" ht="90.6" customHeight="1" x14ac:dyDescent="0.25">
      <c r="A86" s="260" t="s">
        <v>548</v>
      </c>
      <c r="B86" s="120" t="s">
        <v>549</v>
      </c>
      <c r="C86" s="120" t="s">
        <v>486</v>
      </c>
      <c r="D86" s="171" t="s">
        <v>706</v>
      </c>
    </row>
    <row r="87" spans="1:4" s="98" customFormat="1" ht="71.25" x14ac:dyDescent="0.25">
      <c r="A87" s="261"/>
      <c r="B87" s="120" t="s">
        <v>550</v>
      </c>
      <c r="C87" s="120" t="s">
        <v>489</v>
      </c>
      <c r="D87" s="171" t="s">
        <v>706</v>
      </c>
    </row>
    <row r="88" spans="1:4" s="98" customFormat="1" ht="36" customHeight="1" x14ac:dyDescent="0.25">
      <c r="A88" s="262"/>
      <c r="B88" s="120" t="s">
        <v>551</v>
      </c>
      <c r="C88" s="120" t="s">
        <v>552</v>
      </c>
      <c r="D88" s="171" t="s">
        <v>706</v>
      </c>
    </row>
    <row r="89" spans="1:4" s="98" customFormat="1" ht="34.9" customHeight="1" x14ac:dyDescent="0.25">
      <c r="A89" s="278" t="s">
        <v>577</v>
      </c>
      <c r="B89" s="278"/>
      <c r="C89" s="278"/>
      <c r="D89" s="278"/>
    </row>
    <row r="90" spans="1:4" s="98" customFormat="1" x14ac:dyDescent="0.25">
      <c r="A90" s="110" t="s">
        <v>448</v>
      </c>
      <c r="B90" s="111" t="s">
        <v>1</v>
      </c>
      <c r="C90" s="112" t="s">
        <v>449</v>
      </c>
      <c r="D90" s="112" t="s">
        <v>450</v>
      </c>
    </row>
    <row r="91" spans="1:4" s="98" customFormat="1" ht="18" customHeight="1" x14ac:dyDescent="0.25">
      <c r="A91" s="272" t="s">
        <v>578</v>
      </c>
      <c r="B91" s="267" t="s">
        <v>596</v>
      </c>
      <c r="C91" s="267"/>
      <c r="D91" s="267"/>
    </row>
    <row r="92" spans="1:4" s="98" customFormat="1" ht="57.75" customHeight="1" x14ac:dyDescent="0.25">
      <c r="A92" s="272"/>
      <c r="B92" s="120" t="s">
        <v>553</v>
      </c>
      <c r="C92" s="167" t="s">
        <v>688</v>
      </c>
      <c r="D92" s="123" t="s">
        <v>706</v>
      </c>
    </row>
    <row r="93" spans="1:4" s="98" customFormat="1" ht="90.75" customHeight="1" x14ac:dyDescent="0.25">
      <c r="A93" s="272"/>
      <c r="B93" s="120" t="s">
        <v>594</v>
      </c>
      <c r="C93" s="121" t="s">
        <v>554</v>
      </c>
      <c r="D93" s="171" t="s">
        <v>706</v>
      </c>
    </row>
    <row r="94" spans="1:4" s="98" customFormat="1" ht="18" customHeight="1" x14ac:dyDescent="0.25">
      <c r="A94" s="272"/>
      <c r="B94" s="267" t="s">
        <v>597</v>
      </c>
      <c r="C94" s="267"/>
      <c r="D94" s="267"/>
    </row>
    <row r="95" spans="1:4" s="98" customFormat="1" ht="56.25" x14ac:dyDescent="0.25">
      <c r="A95" s="272"/>
      <c r="B95" s="120" t="s">
        <v>555</v>
      </c>
      <c r="C95" s="122" t="s">
        <v>556</v>
      </c>
      <c r="D95" s="171" t="s">
        <v>706</v>
      </c>
    </row>
    <row r="96" spans="1:4" s="98" customFormat="1" ht="60.6" customHeight="1" x14ac:dyDescent="0.25">
      <c r="A96" s="272"/>
      <c r="B96" s="120" t="s">
        <v>557</v>
      </c>
      <c r="C96" s="167" t="s">
        <v>688</v>
      </c>
      <c r="D96" s="123" t="s">
        <v>706</v>
      </c>
    </row>
    <row r="97" spans="1:4" s="98" customFormat="1" ht="41.25" x14ac:dyDescent="0.25">
      <c r="A97" s="272"/>
      <c r="B97" s="120" t="s">
        <v>558</v>
      </c>
      <c r="C97" s="168" t="s">
        <v>689</v>
      </c>
      <c r="D97" s="123" t="s">
        <v>706</v>
      </c>
    </row>
    <row r="98" spans="1:4" s="98" customFormat="1" ht="20.25" customHeight="1" x14ac:dyDescent="0.25">
      <c r="A98" s="272"/>
      <c r="B98" s="267" t="s">
        <v>598</v>
      </c>
      <c r="C98" s="267"/>
      <c r="D98" s="267"/>
    </row>
    <row r="99" spans="1:4" s="98" customFormat="1" ht="64.5" customHeight="1" x14ac:dyDescent="0.25">
      <c r="A99" s="272"/>
      <c r="B99" s="120" t="s">
        <v>559</v>
      </c>
      <c r="C99" s="122" t="s">
        <v>695</v>
      </c>
      <c r="D99" s="171" t="s">
        <v>706</v>
      </c>
    </row>
    <row r="100" spans="1:4" s="98" customFormat="1" ht="63" customHeight="1" x14ac:dyDescent="0.25">
      <c r="A100" s="272"/>
      <c r="B100" s="120" t="s">
        <v>595</v>
      </c>
      <c r="C100" s="167" t="s">
        <v>688</v>
      </c>
      <c r="D100" s="176" t="s">
        <v>706</v>
      </c>
    </row>
  </sheetData>
  <mergeCells count="43">
    <mergeCell ref="A91:A100"/>
    <mergeCell ref="B91:D91"/>
    <mergeCell ref="B94:D94"/>
    <mergeCell ref="B98:D98"/>
    <mergeCell ref="A62:D62"/>
    <mergeCell ref="A64:A65"/>
    <mergeCell ref="B64:D64"/>
    <mergeCell ref="A66:D66"/>
    <mergeCell ref="B71:D71"/>
    <mergeCell ref="B73:D73"/>
    <mergeCell ref="A68:A78"/>
    <mergeCell ref="A80:D80"/>
    <mergeCell ref="A81:D81"/>
    <mergeCell ref="A84:D84"/>
    <mergeCell ref="A86:A88"/>
    <mergeCell ref="A89:D89"/>
    <mergeCell ref="A56:A61"/>
    <mergeCell ref="B56:D56"/>
    <mergeCell ref="A33:A34"/>
    <mergeCell ref="A36:D36"/>
    <mergeCell ref="A37:D37"/>
    <mergeCell ref="A39:A40"/>
    <mergeCell ref="A41:D41"/>
    <mergeCell ref="A43:A48"/>
    <mergeCell ref="B44:D44"/>
    <mergeCell ref="A49:D49"/>
    <mergeCell ref="A50:A51"/>
    <mergeCell ref="B50:D50"/>
    <mergeCell ref="A53:D53"/>
    <mergeCell ref="A54:D54"/>
    <mergeCell ref="A31:D31"/>
    <mergeCell ref="A1:D1"/>
    <mergeCell ref="A2:D2"/>
    <mergeCell ref="A3:D3"/>
    <mergeCell ref="A5:A8"/>
    <mergeCell ref="A9:D9"/>
    <mergeCell ref="A11:A16"/>
    <mergeCell ref="A27:A30"/>
    <mergeCell ref="A17:D17"/>
    <mergeCell ref="A19:A22"/>
    <mergeCell ref="B19:D19"/>
    <mergeCell ref="A24:D24"/>
    <mergeCell ref="A25:D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9"/>
  <sheetViews>
    <sheetView workbookViewId="0">
      <selection activeCell="F25" sqref="F25"/>
    </sheetView>
  </sheetViews>
  <sheetFormatPr defaultRowHeight="15" x14ac:dyDescent="0.25"/>
  <sheetData>
    <row r="1" spans="1:20" x14ac:dyDescent="0.25">
      <c r="A1" s="57" t="s">
        <v>717</v>
      </c>
      <c r="B1" s="57"/>
      <c r="C1" s="57"/>
      <c r="D1" s="57"/>
      <c r="E1" s="57"/>
      <c r="F1" s="57"/>
      <c r="G1" s="57"/>
      <c r="H1" s="57"/>
      <c r="I1" s="57"/>
      <c r="J1" s="57"/>
      <c r="K1" s="57"/>
      <c r="L1" s="57"/>
      <c r="M1" s="57"/>
      <c r="N1" s="57"/>
      <c r="O1" s="57"/>
      <c r="P1" s="57"/>
      <c r="Q1" s="57"/>
      <c r="R1" s="57"/>
      <c r="S1" s="57"/>
      <c r="T1" s="57"/>
    </row>
    <row r="2" spans="1:20" ht="32.25" customHeight="1" x14ac:dyDescent="0.25">
      <c r="A2" s="57" t="s">
        <v>720</v>
      </c>
      <c r="B2" s="57"/>
      <c r="C2" s="57"/>
      <c r="D2" s="57"/>
      <c r="E2" s="57"/>
      <c r="F2" s="57"/>
      <c r="G2" s="57"/>
      <c r="H2" s="57"/>
      <c r="I2" s="57"/>
      <c r="J2" s="57"/>
      <c r="K2" s="57"/>
      <c r="L2" s="57"/>
      <c r="M2" s="57"/>
      <c r="N2" s="57"/>
      <c r="O2" s="57"/>
      <c r="P2" s="57"/>
      <c r="Q2" s="57"/>
      <c r="R2" s="57"/>
      <c r="S2" s="57"/>
      <c r="T2" s="57"/>
    </row>
    <row r="3" spans="1:20" ht="32.25" customHeight="1" x14ac:dyDescent="0.25">
      <c r="A3" s="285" t="s">
        <v>719</v>
      </c>
      <c r="B3" s="285"/>
      <c r="C3" s="285"/>
      <c r="D3" s="285"/>
      <c r="E3" s="285"/>
      <c r="F3" s="285"/>
      <c r="G3" s="285"/>
      <c r="H3" s="285"/>
      <c r="I3" s="285"/>
      <c r="J3" s="285"/>
      <c r="K3" s="285"/>
      <c r="L3" s="57"/>
      <c r="M3" s="57"/>
      <c r="N3" s="57"/>
      <c r="O3" s="57"/>
      <c r="P3" s="57"/>
      <c r="Q3" s="57"/>
      <c r="R3" s="57"/>
      <c r="S3" s="57"/>
      <c r="T3" s="57"/>
    </row>
    <row r="4" spans="1:20" ht="30" customHeight="1" x14ac:dyDescent="0.25">
      <c r="A4" s="57" t="s">
        <v>712</v>
      </c>
      <c r="B4" s="57"/>
      <c r="C4" s="57"/>
      <c r="D4" s="57"/>
      <c r="E4" s="57"/>
      <c r="F4" s="57"/>
      <c r="G4" s="57"/>
      <c r="H4" s="57"/>
      <c r="I4" s="57"/>
      <c r="J4" s="57"/>
      <c r="K4" s="57"/>
      <c r="L4" s="57"/>
      <c r="M4" s="57"/>
      <c r="N4" s="57"/>
      <c r="O4" s="57"/>
      <c r="P4" s="57"/>
      <c r="Q4" s="57"/>
      <c r="R4" s="57"/>
      <c r="S4" s="57"/>
      <c r="T4" s="57"/>
    </row>
    <row r="5" spans="1:20" ht="30.75" customHeight="1" x14ac:dyDescent="0.25">
      <c r="A5" s="57" t="s">
        <v>713</v>
      </c>
      <c r="B5" s="57"/>
      <c r="C5" s="57"/>
      <c r="D5" s="57"/>
      <c r="E5" s="57"/>
      <c r="F5" s="57"/>
      <c r="G5" s="57"/>
      <c r="H5" s="57"/>
      <c r="I5" s="57"/>
      <c r="J5" s="57"/>
      <c r="K5" s="57"/>
      <c r="L5" s="57"/>
      <c r="M5" s="57"/>
      <c r="N5" s="57"/>
      <c r="O5" s="57"/>
      <c r="P5" s="57"/>
      <c r="Q5" s="57"/>
      <c r="R5" s="57"/>
      <c r="S5" s="57"/>
      <c r="T5" s="57"/>
    </row>
    <row r="6" spans="1:20" ht="29.25" customHeight="1" x14ac:dyDescent="0.25">
      <c r="A6" s="57" t="s">
        <v>714</v>
      </c>
      <c r="B6" s="57"/>
      <c r="C6" s="57"/>
      <c r="D6" s="57"/>
      <c r="E6" s="57"/>
      <c r="F6" s="57"/>
      <c r="G6" s="57"/>
      <c r="H6" s="57"/>
      <c r="I6" s="57"/>
      <c r="J6" s="57"/>
      <c r="K6" s="57"/>
      <c r="L6" s="57"/>
      <c r="M6" s="57"/>
      <c r="N6" s="57"/>
      <c r="O6" s="57"/>
      <c r="P6" s="57"/>
      <c r="Q6" s="57"/>
      <c r="R6" s="57"/>
      <c r="S6" s="57"/>
      <c r="T6" s="57"/>
    </row>
    <row r="7" spans="1:20" ht="31.5" customHeight="1" x14ac:dyDescent="0.25">
      <c r="A7" s="57" t="s">
        <v>715</v>
      </c>
      <c r="B7" s="57"/>
      <c r="C7" s="57"/>
      <c r="D7" s="57"/>
      <c r="E7" s="57"/>
      <c r="F7" s="57"/>
      <c r="G7" s="57"/>
      <c r="H7" s="57"/>
      <c r="I7" s="57"/>
      <c r="J7" s="57"/>
      <c r="K7" s="57"/>
      <c r="L7" s="57"/>
      <c r="M7" s="57"/>
      <c r="N7" s="57"/>
      <c r="O7" s="57"/>
      <c r="P7" s="57"/>
      <c r="Q7" s="57"/>
      <c r="R7" s="57"/>
      <c r="S7" s="57"/>
      <c r="T7" s="57"/>
    </row>
    <row r="8" spans="1:20" ht="28.5" customHeight="1" x14ac:dyDescent="0.25">
      <c r="A8" s="57" t="s">
        <v>716</v>
      </c>
      <c r="B8" s="57"/>
      <c r="C8" s="57"/>
      <c r="D8" s="57"/>
      <c r="E8" s="57"/>
      <c r="F8" s="57"/>
      <c r="G8" s="57"/>
      <c r="H8" s="57"/>
      <c r="I8" s="57"/>
      <c r="J8" s="57"/>
      <c r="K8" s="57"/>
      <c r="L8" s="57"/>
      <c r="M8" s="57"/>
      <c r="N8" s="57"/>
      <c r="O8" s="57"/>
      <c r="P8" s="57"/>
      <c r="Q8" s="57"/>
      <c r="R8" s="57"/>
      <c r="S8" s="57"/>
      <c r="T8" s="57"/>
    </row>
    <row r="9" spans="1:20" ht="19.5" customHeight="1" x14ac:dyDescent="0.25">
      <c r="A9" s="285" t="s">
        <v>721</v>
      </c>
      <c r="B9" s="285"/>
      <c r="C9" s="285"/>
      <c r="D9" s="285"/>
      <c r="E9" s="285"/>
      <c r="F9" s="285"/>
      <c r="G9" s="285"/>
      <c r="H9" s="285"/>
      <c r="I9" s="285"/>
      <c r="J9" s="285"/>
      <c r="K9" s="285"/>
      <c r="L9" s="57"/>
      <c r="M9" s="57"/>
      <c r="N9" s="57"/>
      <c r="O9" s="57"/>
      <c r="P9" s="57"/>
      <c r="Q9" s="57"/>
      <c r="R9" s="57"/>
      <c r="S9" s="57"/>
      <c r="T9" s="57"/>
    </row>
    <row r="10" spans="1:20" x14ac:dyDescent="0.25">
      <c r="A10" s="57"/>
      <c r="B10" s="57"/>
      <c r="C10" s="57"/>
      <c r="D10" s="57"/>
      <c r="E10" s="57"/>
      <c r="F10" s="57"/>
      <c r="G10" s="57"/>
      <c r="H10" s="57"/>
      <c r="I10" s="57"/>
      <c r="J10" s="57"/>
      <c r="K10" s="57"/>
      <c r="L10" s="57"/>
      <c r="M10" s="57"/>
      <c r="N10" s="57"/>
      <c r="O10" s="57"/>
      <c r="P10" s="57"/>
      <c r="Q10" s="57"/>
      <c r="R10" s="57"/>
      <c r="S10" s="57"/>
      <c r="T10" s="57"/>
    </row>
    <row r="11" spans="1:20" x14ac:dyDescent="0.25">
      <c r="A11" s="57"/>
      <c r="B11" s="57"/>
      <c r="C11" s="57"/>
      <c r="D11" s="57"/>
      <c r="E11" s="57"/>
      <c r="F11" s="57"/>
      <c r="G11" s="57"/>
      <c r="H11" s="57"/>
      <c r="I11" s="57"/>
      <c r="J11" s="57"/>
      <c r="K11" s="57"/>
      <c r="L11" s="57"/>
      <c r="M11" s="57"/>
      <c r="N11" s="57"/>
      <c r="O11" s="57"/>
      <c r="P11" s="57"/>
      <c r="Q11" s="57"/>
      <c r="R11" s="57"/>
      <c r="S11" s="57"/>
      <c r="T11" s="57"/>
    </row>
    <row r="12" spans="1:20" x14ac:dyDescent="0.25">
      <c r="A12" s="57"/>
      <c r="B12" s="57"/>
      <c r="C12" s="57"/>
      <c r="D12" s="57"/>
      <c r="E12" s="57"/>
      <c r="F12" s="57"/>
      <c r="G12" s="57"/>
      <c r="H12" s="57"/>
      <c r="I12" s="57"/>
      <c r="J12" s="57"/>
      <c r="K12" s="57"/>
      <c r="L12" s="57"/>
      <c r="M12" s="57"/>
      <c r="N12" s="57"/>
      <c r="O12" s="57"/>
      <c r="P12" s="57"/>
      <c r="Q12" s="57"/>
      <c r="R12" s="57"/>
      <c r="S12" s="57"/>
      <c r="T12" s="57"/>
    </row>
    <row r="13" spans="1:20" x14ac:dyDescent="0.25">
      <c r="A13" s="57"/>
      <c r="B13" s="57"/>
      <c r="C13" s="57"/>
      <c r="D13" s="57"/>
      <c r="E13" s="57"/>
      <c r="F13" s="57"/>
      <c r="G13" s="57"/>
      <c r="H13" s="57"/>
      <c r="I13" s="57"/>
      <c r="J13" s="57"/>
      <c r="K13" s="57"/>
      <c r="L13" s="57"/>
      <c r="M13" s="57"/>
      <c r="N13" s="57"/>
      <c r="O13" s="57"/>
      <c r="P13" s="57"/>
      <c r="Q13" s="57"/>
      <c r="R13" s="57"/>
      <c r="S13" s="57"/>
      <c r="T13" s="57"/>
    </row>
    <row r="14" spans="1:20" x14ac:dyDescent="0.25">
      <c r="A14" s="57"/>
      <c r="B14" s="57"/>
      <c r="C14" s="57"/>
      <c r="D14" s="57"/>
      <c r="E14" s="57"/>
      <c r="F14" s="57"/>
      <c r="G14" s="57"/>
      <c r="H14" s="57"/>
      <c r="I14" s="57"/>
      <c r="J14" s="57"/>
      <c r="K14" s="57"/>
      <c r="L14" s="57"/>
      <c r="M14" s="57"/>
      <c r="N14" s="57"/>
      <c r="O14" s="57"/>
      <c r="P14" s="57"/>
      <c r="Q14" s="57"/>
      <c r="R14" s="57"/>
      <c r="S14" s="57"/>
      <c r="T14" s="57"/>
    </row>
    <row r="15" spans="1:20" x14ac:dyDescent="0.25">
      <c r="A15" s="57"/>
      <c r="B15" s="57"/>
      <c r="C15" s="57"/>
      <c r="D15" s="57"/>
      <c r="E15" s="57"/>
      <c r="F15" s="57"/>
      <c r="G15" s="57"/>
      <c r="H15" s="57"/>
      <c r="I15" s="57"/>
      <c r="J15" s="57"/>
      <c r="K15" s="57"/>
      <c r="L15" s="57"/>
      <c r="M15" s="57"/>
      <c r="N15" s="57"/>
      <c r="O15" s="57"/>
      <c r="P15" s="57"/>
      <c r="Q15" s="57"/>
      <c r="R15" s="57"/>
      <c r="S15" s="57"/>
      <c r="T15" s="57"/>
    </row>
    <row r="16" spans="1:20" x14ac:dyDescent="0.25">
      <c r="A16" s="57"/>
      <c r="B16" s="57"/>
      <c r="C16" s="57"/>
      <c r="D16" s="57"/>
      <c r="E16" s="57"/>
      <c r="F16" s="57"/>
      <c r="G16" s="57"/>
      <c r="H16" s="57"/>
      <c r="I16" s="57"/>
      <c r="J16" s="57"/>
      <c r="K16" s="57"/>
      <c r="L16" s="57"/>
      <c r="M16" s="57"/>
      <c r="N16" s="57"/>
      <c r="O16" s="57"/>
      <c r="P16" s="57"/>
      <c r="Q16" s="57"/>
      <c r="R16" s="57"/>
      <c r="S16" s="57"/>
      <c r="T16" s="57"/>
    </row>
    <row r="17" spans="1:20" x14ac:dyDescent="0.25">
      <c r="A17" s="57"/>
      <c r="B17" s="57"/>
      <c r="C17" s="57"/>
      <c r="D17" s="57"/>
      <c r="E17" s="57"/>
      <c r="F17" s="57"/>
      <c r="G17" s="57"/>
      <c r="H17" s="57"/>
      <c r="I17" s="57"/>
      <c r="J17" s="57"/>
      <c r="K17" s="57"/>
      <c r="L17" s="57"/>
      <c r="M17" s="57"/>
      <c r="N17" s="57"/>
      <c r="O17" s="57"/>
      <c r="P17" s="57"/>
      <c r="Q17" s="57"/>
      <c r="R17" s="57"/>
      <c r="S17" s="57"/>
      <c r="T17" s="57"/>
    </row>
    <row r="18" spans="1:20" x14ac:dyDescent="0.25">
      <c r="A18" s="57"/>
      <c r="B18" s="57"/>
      <c r="C18" s="57"/>
      <c r="D18" s="57"/>
      <c r="E18" s="57"/>
      <c r="F18" s="57"/>
      <c r="G18" s="57"/>
      <c r="H18" s="57"/>
      <c r="I18" s="57"/>
      <c r="J18" s="57"/>
      <c r="K18" s="57"/>
      <c r="L18" s="57"/>
      <c r="M18" s="57"/>
      <c r="N18" s="57"/>
      <c r="O18" s="57"/>
      <c r="P18" s="57"/>
      <c r="Q18" s="57"/>
      <c r="R18" s="57"/>
      <c r="S18" s="57"/>
      <c r="T18" s="57"/>
    </row>
    <row r="19" spans="1:20" x14ac:dyDescent="0.25">
      <c r="A19" s="57"/>
      <c r="B19" s="57"/>
      <c r="C19" s="57"/>
      <c r="D19" s="57"/>
      <c r="E19" s="57"/>
      <c r="F19" s="57"/>
      <c r="G19" s="57"/>
      <c r="H19" s="57"/>
      <c r="I19" s="57"/>
      <c r="J19" s="57"/>
      <c r="K19" s="57"/>
      <c r="L19" s="57"/>
      <c r="M19" s="57"/>
      <c r="N19" s="57"/>
      <c r="O19" s="57"/>
      <c r="P19" s="57"/>
      <c r="Q19" s="57"/>
      <c r="R19" s="57"/>
      <c r="S19" s="57"/>
      <c r="T19" s="5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3"/>
  <sheetViews>
    <sheetView topLeftCell="A94" zoomScale="90" zoomScaleNormal="90" workbookViewId="0">
      <selection activeCell="C175" sqref="C175"/>
    </sheetView>
  </sheetViews>
  <sheetFormatPr defaultColWidth="11.5703125" defaultRowHeight="15" x14ac:dyDescent="0.25"/>
  <cols>
    <col min="1" max="1" width="6.28515625" customWidth="1"/>
    <col min="2" max="2" width="15.140625" style="51" customWidth="1"/>
    <col min="3" max="3" width="63.42578125" customWidth="1"/>
    <col min="4" max="4" width="8.28515625" customWidth="1"/>
    <col min="5" max="5" width="8.42578125" customWidth="1"/>
    <col min="6" max="6" width="8.140625" customWidth="1"/>
    <col min="7" max="7" width="7.85546875" customWidth="1"/>
    <col min="8" max="8" width="7.5703125" customWidth="1"/>
    <col min="9" max="9" width="7.7109375" customWidth="1"/>
    <col min="10" max="10" width="12.7109375" style="55" customWidth="1"/>
  </cols>
  <sheetData>
    <row r="2" spans="2:10" ht="39" customHeight="1" x14ac:dyDescent="0.25">
      <c r="B2" s="279" t="s">
        <v>272</v>
      </c>
      <c r="C2" s="279"/>
      <c r="D2" s="279"/>
      <c r="E2" s="279"/>
      <c r="F2" s="279"/>
      <c r="G2" s="279"/>
      <c r="H2" s="279"/>
      <c r="I2" s="279"/>
      <c r="J2" s="279"/>
    </row>
    <row r="3" spans="2:10" x14ac:dyDescent="0.25">
      <c r="B3" s="52" t="s">
        <v>240</v>
      </c>
      <c r="C3" s="53" t="s">
        <v>241</v>
      </c>
      <c r="D3" s="53" t="s">
        <v>2</v>
      </c>
      <c r="E3" s="53" t="s">
        <v>3</v>
      </c>
      <c r="F3" s="53" t="s">
        <v>4</v>
      </c>
      <c r="G3" s="53" t="s">
        <v>5</v>
      </c>
      <c r="H3" s="53" t="s">
        <v>6</v>
      </c>
      <c r="I3" s="53" t="s">
        <v>7</v>
      </c>
      <c r="J3" s="54" t="s">
        <v>378</v>
      </c>
    </row>
    <row r="4" spans="2:10" x14ac:dyDescent="0.25">
      <c r="B4" s="280" t="s">
        <v>91</v>
      </c>
      <c r="C4" s="9" t="s">
        <v>92</v>
      </c>
      <c r="D4" s="10">
        <v>4</v>
      </c>
      <c r="E4" s="10">
        <v>3</v>
      </c>
      <c r="F4" s="10">
        <v>0</v>
      </c>
      <c r="G4" s="10">
        <v>180</v>
      </c>
      <c r="H4" s="10">
        <v>0</v>
      </c>
      <c r="I4" s="10">
        <v>0</v>
      </c>
      <c r="J4" s="56">
        <f>AVERAGE(D4:I4)+0.5*STDEV(D4:I4)</f>
        <v>67.633660876042725</v>
      </c>
    </row>
    <row r="5" spans="2:10" x14ac:dyDescent="0.25">
      <c r="B5" s="281"/>
      <c r="C5" s="9" t="s">
        <v>93</v>
      </c>
      <c r="D5" s="10">
        <v>1</v>
      </c>
      <c r="E5" s="10">
        <v>11</v>
      </c>
      <c r="F5" s="10">
        <v>6</v>
      </c>
      <c r="G5" s="10">
        <v>4</v>
      </c>
      <c r="H5" s="10">
        <v>0</v>
      </c>
      <c r="I5" s="10">
        <v>0</v>
      </c>
      <c r="J5" s="56">
        <f t="shared" ref="J5:J68" si="0">AVERAGE(D5:I5)+0.5*STDEV(D5:I5)</f>
        <v>5.8269135661359535</v>
      </c>
    </row>
    <row r="6" spans="2:10" x14ac:dyDescent="0.25">
      <c r="B6" s="281"/>
      <c r="C6" s="9" t="s">
        <v>94</v>
      </c>
      <c r="D6" s="10">
        <v>0</v>
      </c>
      <c r="E6" s="10">
        <v>1</v>
      </c>
      <c r="F6" s="10">
        <v>0</v>
      </c>
      <c r="G6" s="10">
        <v>0</v>
      </c>
      <c r="H6" s="10">
        <v>0</v>
      </c>
      <c r="I6" s="10">
        <v>0</v>
      </c>
      <c r="J6" s="56">
        <f t="shared" si="0"/>
        <v>0.37079081189859819</v>
      </c>
    </row>
    <row r="7" spans="2:10" x14ac:dyDescent="0.25">
      <c r="B7" s="281"/>
      <c r="C7" s="9" t="s">
        <v>95</v>
      </c>
      <c r="D7" s="10">
        <v>0</v>
      </c>
      <c r="E7" s="10">
        <v>0</v>
      </c>
      <c r="F7" s="10">
        <v>0</v>
      </c>
      <c r="G7" s="10">
        <v>47</v>
      </c>
      <c r="H7" s="10">
        <v>0</v>
      </c>
      <c r="I7" s="10">
        <v>0</v>
      </c>
      <c r="J7" s="56">
        <f t="shared" si="0"/>
        <v>17.427168159234114</v>
      </c>
    </row>
    <row r="8" spans="2:10" x14ac:dyDescent="0.25">
      <c r="B8" s="281"/>
      <c r="C8" s="9" t="s">
        <v>96</v>
      </c>
      <c r="D8" s="10">
        <v>1</v>
      </c>
      <c r="E8" s="10">
        <v>0</v>
      </c>
      <c r="F8" s="10">
        <v>1</v>
      </c>
      <c r="G8" s="10">
        <v>0</v>
      </c>
      <c r="H8" s="10">
        <v>0</v>
      </c>
      <c r="I8" s="10">
        <v>0</v>
      </c>
      <c r="J8" s="56">
        <f t="shared" si="0"/>
        <v>0.59153222308049447</v>
      </c>
    </row>
    <row r="9" spans="2:10" x14ac:dyDescent="0.25">
      <c r="B9" s="281"/>
      <c r="C9" s="9" t="s">
        <v>97</v>
      </c>
      <c r="D9" s="10">
        <v>0</v>
      </c>
      <c r="E9" s="10">
        <v>0</v>
      </c>
      <c r="F9" s="10">
        <v>0</v>
      </c>
      <c r="G9" s="10">
        <v>0</v>
      </c>
      <c r="H9" s="10">
        <v>1</v>
      </c>
      <c r="I9" s="10">
        <v>0</v>
      </c>
      <c r="J9" s="56">
        <f t="shared" si="0"/>
        <v>0.37079081189859819</v>
      </c>
    </row>
    <row r="10" spans="2:10" x14ac:dyDescent="0.25">
      <c r="B10" s="281"/>
      <c r="C10" s="9" t="s">
        <v>98</v>
      </c>
      <c r="D10" s="10">
        <v>0</v>
      </c>
      <c r="E10" s="10">
        <v>0</v>
      </c>
      <c r="F10" s="10">
        <v>0</v>
      </c>
      <c r="G10" s="10">
        <v>0</v>
      </c>
      <c r="H10" s="10">
        <v>4</v>
      </c>
      <c r="I10" s="10">
        <v>7</v>
      </c>
      <c r="J10" s="56">
        <f t="shared" si="0"/>
        <v>3.3305529787650467</v>
      </c>
    </row>
    <row r="11" spans="2:10" x14ac:dyDescent="0.25">
      <c r="B11" s="281"/>
      <c r="C11" s="9" t="s">
        <v>99</v>
      </c>
      <c r="D11" s="10">
        <v>71</v>
      </c>
      <c r="E11" s="10">
        <v>67</v>
      </c>
      <c r="F11" s="10">
        <v>81</v>
      </c>
      <c r="G11" s="10">
        <v>112</v>
      </c>
      <c r="H11" s="10">
        <v>78</v>
      </c>
      <c r="I11" s="10">
        <v>97</v>
      </c>
      <c r="J11" s="56">
        <f t="shared" si="0"/>
        <v>92.8636713493012</v>
      </c>
    </row>
    <row r="12" spans="2:10" x14ac:dyDescent="0.25">
      <c r="B12" s="281"/>
      <c r="C12" s="9" t="s">
        <v>100</v>
      </c>
      <c r="D12" s="10">
        <v>12</v>
      </c>
      <c r="E12" s="10">
        <v>10</v>
      </c>
      <c r="F12" s="10">
        <v>8</v>
      </c>
      <c r="G12" s="10">
        <v>9</v>
      </c>
      <c r="H12" s="10">
        <v>4</v>
      </c>
      <c r="I12" s="10">
        <v>8</v>
      </c>
      <c r="J12" s="56">
        <f t="shared" si="0"/>
        <v>9.8322912594474232</v>
      </c>
    </row>
    <row r="13" spans="2:10" x14ac:dyDescent="0.25">
      <c r="B13" s="281"/>
      <c r="C13" s="9" t="s">
        <v>101</v>
      </c>
      <c r="D13" s="10">
        <v>6</v>
      </c>
      <c r="E13" s="10">
        <v>14</v>
      </c>
      <c r="F13" s="10">
        <v>17</v>
      </c>
      <c r="G13" s="10">
        <v>13</v>
      </c>
      <c r="H13" s="10">
        <v>5</v>
      </c>
      <c r="I13" s="10">
        <v>15</v>
      </c>
      <c r="J13" s="56">
        <f t="shared" si="0"/>
        <v>14.149944070958556</v>
      </c>
    </row>
    <row r="14" spans="2:10" x14ac:dyDescent="0.25">
      <c r="B14" s="282"/>
      <c r="C14" s="11" t="s">
        <v>242</v>
      </c>
      <c r="D14" s="12">
        <v>95</v>
      </c>
      <c r="E14" s="12">
        <v>106</v>
      </c>
      <c r="F14" s="12">
        <v>113</v>
      </c>
      <c r="G14" s="12">
        <v>365</v>
      </c>
      <c r="H14" s="12">
        <v>92</v>
      </c>
      <c r="I14" s="12">
        <v>127</v>
      </c>
      <c r="J14" s="56">
        <f t="shared" si="0"/>
        <v>202.79261763854731</v>
      </c>
    </row>
    <row r="15" spans="2:10" x14ac:dyDescent="0.25">
      <c r="B15" s="280" t="s">
        <v>102</v>
      </c>
      <c r="C15" s="9" t="s">
        <v>103</v>
      </c>
      <c r="D15" s="10">
        <v>0</v>
      </c>
      <c r="E15" s="10">
        <v>0</v>
      </c>
      <c r="F15" s="10">
        <v>1</v>
      </c>
      <c r="G15" s="10">
        <v>0</v>
      </c>
      <c r="H15" s="10">
        <v>0</v>
      </c>
      <c r="I15" s="10">
        <v>0</v>
      </c>
      <c r="J15" s="56">
        <f t="shared" si="0"/>
        <v>0.37079081189859819</v>
      </c>
    </row>
    <row r="16" spans="2:10" x14ac:dyDescent="0.25">
      <c r="B16" s="281"/>
      <c r="C16" s="9" t="s">
        <v>104</v>
      </c>
      <c r="D16" s="10">
        <v>4</v>
      </c>
      <c r="E16" s="10">
        <v>7</v>
      </c>
      <c r="F16" s="10">
        <v>5</v>
      </c>
      <c r="G16" s="10">
        <v>3</v>
      </c>
      <c r="H16" s="10">
        <v>0</v>
      </c>
      <c r="I16" s="10">
        <v>0</v>
      </c>
      <c r="J16" s="56">
        <f t="shared" si="0"/>
        <v>4.560103664405232</v>
      </c>
    </row>
    <row r="17" spans="2:10" x14ac:dyDescent="0.25">
      <c r="B17" s="281"/>
      <c r="C17" s="9" t="s">
        <v>105</v>
      </c>
      <c r="D17" s="10">
        <v>1</v>
      </c>
      <c r="E17" s="10">
        <v>0</v>
      </c>
      <c r="F17" s="10">
        <v>0</v>
      </c>
      <c r="G17" s="10">
        <v>0</v>
      </c>
      <c r="H17" s="10">
        <v>0</v>
      </c>
      <c r="I17" s="10">
        <v>0</v>
      </c>
      <c r="J17" s="56">
        <f t="shared" si="0"/>
        <v>0.37079081189859819</v>
      </c>
    </row>
    <row r="18" spans="2:10" x14ac:dyDescent="0.25">
      <c r="B18" s="281"/>
      <c r="C18" s="9" t="s">
        <v>106</v>
      </c>
      <c r="D18" s="10">
        <v>3</v>
      </c>
      <c r="E18" s="10">
        <v>4</v>
      </c>
      <c r="F18" s="10">
        <v>2</v>
      </c>
      <c r="G18" s="10">
        <v>5</v>
      </c>
      <c r="H18" s="10">
        <v>3</v>
      </c>
      <c r="I18" s="10">
        <v>5</v>
      </c>
      <c r="J18" s="56">
        <f t="shared" si="0"/>
        <v>4.2721967374861647</v>
      </c>
    </row>
    <row r="19" spans="2:10" x14ac:dyDescent="0.25">
      <c r="B19" s="281"/>
      <c r="C19" s="9" t="s">
        <v>107</v>
      </c>
      <c r="D19" s="10">
        <v>34</v>
      </c>
      <c r="E19" s="10">
        <v>15</v>
      </c>
      <c r="F19" s="10">
        <v>11</v>
      </c>
      <c r="G19" s="10">
        <v>22</v>
      </c>
      <c r="H19" s="10">
        <v>7</v>
      </c>
      <c r="I19" s="10">
        <v>8</v>
      </c>
      <c r="J19" s="56">
        <f t="shared" si="0"/>
        <v>21.318527172024577</v>
      </c>
    </row>
    <row r="20" spans="2:10" x14ac:dyDescent="0.25">
      <c r="B20" s="281"/>
      <c r="C20" s="9" t="s">
        <v>108</v>
      </c>
      <c r="D20" s="10">
        <v>41</v>
      </c>
      <c r="E20" s="10">
        <v>36</v>
      </c>
      <c r="F20" s="10">
        <v>33</v>
      </c>
      <c r="G20" s="10">
        <v>38</v>
      </c>
      <c r="H20" s="10">
        <v>26</v>
      </c>
      <c r="I20" s="10">
        <v>16</v>
      </c>
      <c r="J20" s="56">
        <f t="shared" si="0"/>
        <v>36.278246294805669</v>
      </c>
    </row>
    <row r="21" spans="2:10" x14ac:dyDescent="0.25">
      <c r="B21" s="281"/>
      <c r="C21" s="9" t="s">
        <v>109</v>
      </c>
      <c r="D21" s="10">
        <v>3</v>
      </c>
      <c r="E21" s="10">
        <v>0</v>
      </c>
      <c r="F21" s="10">
        <v>1</v>
      </c>
      <c r="G21" s="10">
        <v>0</v>
      </c>
      <c r="H21" s="10">
        <v>2</v>
      </c>
      <c r="I21" s="10">
        <v>0</v>
      </c>
      <c r="J21" s="56">
        <f t="shared" si="0"/>
        <v>1.632455532033676</v>
      </c>
    </row>
    <row r="22" spans="2:10" x14ac:dyDescent="0.25">
      <c r="B22" s="281"/>
      <c r="C22" s="9" t="s">
        <v>110</v>
      </c>
      <c r="D22" s="10">
        <v>35</v>
      </c>
      <c r="E22" s="10">
        <v>18</v>
      </c>
      <c r="F22" s="10">
        <v>12</v>
      </c>
      <c r="G22" s="10">
        <v>22</v>
      </c>
      <c r="H22" s="10">
        <v>7</v>
      </c>
      <c r="I22" s="10">
        <v>7</v>
      </c>
      <c r="J22" s="56">
        <f t="shared" si="0"/>
        <v>22.194458837056096</v>
      </c>
    </row>
    <row r="23" spans="2:10" x14ac:dyDescent="0.25">
      <c r="B23" s="281"/>
      <c r="C23" s="9" t="s">
        <v>111</v>
      </c>
      <c r="D23" s="10">
        <v>3</v>
      </c>
      <c r="E23" s="10">
        <v>4</v>
      </c>
      <c r="F23" s="10">
        <v>3</v>
      </c>
      <c r="G23" s="10">
        <v>3</v>
      </c>
      <c r="H23" s="10">
        <v>1</v>
      </c>
      <c r="I23" s="10">
        <v>3</v>
      </c>
      <c r="J23" s="56">
        <f t="shared" si="0"/>
        <v>3.3249293734584211</v>
      </c>
    </row>
    <row r="24" spans="2:10" x14ac:dyDescent="0.25">
      <c r="B24" s="281"/>
      <c r="C24" s="9" t="s">
        <v>112</v>
      </c>
      <c r="D24" s="10">
        <v>0</v>
      </c>
      <c r="E24" s="10">
        <v>0</v>
      </c>
      <c r="F24" s="10">
        <v>0</v>
      </c>
      <c r="G24" s="10">
        <v>0</v>
      </c>
      <c r="H24" s="10">
        <v>1</v>
      </c>
      <c r="I24" s="10">
        <v>0</v>
      </c>
      <c r="J24" s="56">
        <f t="shared" si="0"/>
        <v>0.37079081189859819</v>
      </c>
    </row>
    <row r="25" spans="2:10" x14ac:dyDescent="0.25">
      <c r="B25" s="281"/>
      <c r="C25" s="9" t="s">
        <v>113</v>
      </c>
      <c r="D25" s="10">
        <v>7</v>
      </c>
      <c r="E25" s="10">
        <v>9</v>
      </c>
      <c r="F25" s="10">
        <v>8</v>
      </c>
      <c r="G25" s="10">
        <v>10</v>
      </c>
      <c r="H25" s="10">
        <v>6</v>
      </c>
      <c r="I25" s="10">
        <v>15</v>
      </c>
      <c r="J25" s="56">
        <f t="shared" si="0"/>
        <v>10.760927205809082</v>
      </c>
    </row>
    <row r="26" spans="2:10" x14ac:dyDescent="0.25">
      <c r="B26" s="281"/>
      <c r="C26" s="9" t="s">
        <v>114</v>
      </c>
      <c r="D26" s="10">
        <v>0</v>
      </c>
      <c r="E26" s="10">
        <v>0</v>
      </c>
      <c r="F26" s="10">
        <v>0</v>
      </c>
      <c r="G26" s="10">
        <v>1</v>
      </c>
      <c r="H26" s="10">
        <v>0</v>
      </c>
      <c r="I26" s="10">
        <v>0</v>
      </c>
      <c r="J26" s="56">
        <f t="shared" si="0"/>
        <v>0.37079081189859819</v>
      </c>
    </row>
    <row r="27" spans="2:10" x14ac:dyDescent="0.25">
      <c r="B27" s="282"/>
      <c r="C27" s="11" t="s">
        <v>242</v>
      </c>
      <c r="D27" s="12">
        <v>131</v>
      </c>
      <c r="E27" s="12">
        <v>93</v>
      </c>
      <c r="F27" s="12">
        <v>76</v>
      </c>
      <c r="G27" s="12">
        <v>104</v>
      </c>
      <c r="H27" s="12">
        <v>53</v>
      </c>
      <c r="I27" s="12">
        <v>54</v>
      </c>
      <c r="J27" s="56">
        <f t="shared" si="0"/>
        <v>100.34367779095155</v>
      </c>
    </row>
    <row r="28" spans="2:10" x14ac:dyDescent="0.25">
      <c r="B28" s="280" t="s">
        <v>115</v>
      </c>
      <c r="C28" s="9" t="s">
        <v>116</v>
      </c>
      <c r="D28" s="10">
        <v>3</v>
      </c>
      <c r="E28" s="10">
        <v>1</v>
      </c>
      <c r="F28" s="10">
        <v>4</v>
      </c>
      <c r="G28" s="10">
        <v>2</v>
      </c>
      <c r="H28" s="10">
        <v>1</v>
      </c>
      <c r="I28" s="10">
        <v>4</v>
      </c>
      <c r="J28" s="56">
        <f t="shared" si="0"/>
        <v>3.1892024376045112</v>
      </c>
    </row>
    <row r="29" spans="2:10" x14ac:dyDescent="0.25">
      <c r="B29" s="281"/>
      <c r="C29" s="9" t="s">
        <v>117</v>
      </c>
      <c r="D29" s="10">
        <v>11</v>
      </c>
      <c r="E29" s="10">
        <v>9</v>
      </c>
      <c r="F29" s="10">
        <v>11</v>
      </c>
      <c r="G29" s="10">
        <v>6</v>
      </c>
      <c r="H29" s="10">
        <v>10</v>
      </c>
      <c r="I29" s="10">
        <v>12</v>
      </c>
      <c r="J29" s="56">
        <f t="shared" si="0"/>
        <v>10.901821361654974</v>
      </c>
    </row>
    <row r="30" spans="2:10" x14ac:dyDescent="0.25">
      <c r="B30" s="281"/>
      <c r="C30" s="9" t="s">
        <v>118</v>
      </c>
      <c r="D30" s="10">
        <v>0</v>
      </c>
      <c r="E30" s="10">
        <v>0</v>
      </c>
      <c r="F30" s="10">
        <v>0</v>
      </c>
      <c r="G30" s="10">
        <v>0</v>
      </c>
      <c r="H30" s="10">
        <v>1</v>
      </c>
      <c r="I30" s="10">
        <v>0</v>
      </c>
      <c r="J30" s="56">
        <f t="shared" si="0"/>
        <v>0.37079081189859819</v>
      </c>
    </row>
    <row r="31" spans="2:10" x14ac:dyDescent="0.25">
      <c r="B31" s="281"/>
      <c r="C31" s="9" t="s">
        <v>119</v>
      </c>
      <c r="D31" s="10">
        <v>2</v>
      </c>
      <c r="E31" s="10">
        <v>0</v>
      </c>
      <c r="F31" s="10">
        <v>2</v>
      </c>
      <c r="G31" s="10">
        <v>0</v>
      </c>
      <c r="H31" s="10">
        <v>0</v>
      </c>
      <c r="I31" s="10">
        <v>0</v>
      </c>
      <c r="J31" s="56">
        <f t="shared" si="0"/>
        <v>1.1830644461609889</v>
      </c>
    </row>
    <row r="32" spans="2:10" x14ac:dyDescent="0.25">
      <c r="B32" s="281"/>
      <c r="C32" s="9" t="s">
        <v>120</v>
      </c>
      <c r="D32" s="10">
        <v>0</v>
      </c>
      <c r="E32" s="10">
        <v>0</v>
      </c>
      <c r="F32" s="10">
        <v>0</v>
      </c>
      <c r="G32" s="10">
        <v>1</v>
      </c>
      <c r="H32" s="10">
        <v>0</v>
      </c>
      <c r="I32" s="10">
        <v>0</v>
      </c>
      <c r="J32" s="56">
        <f t="shared" si="0"/>
        <v>0.37079081189859819</v>
      </c>
    </row>
    <row r="33" spans="2:10" x14ac:dyDescent="0.25">
      <c r="B33" s="281"/>
      <c r="C33" s="9" t="s">
        <v>121</v>
      </c>
      <c r="D33" s="10">
        <v>0</v>
      </c>
      <c r="E33" s="10">
        <v>0</v>
      </c>
      <c r="F33" s="10">
        <v>0</v>
      </c>
      <c r="G33" s="10">
        <v>0</v>
      </c>
      <c r="H33" s="10">
        <v>7</v>
      </c>
      <c r="I33" s="10">
        <v>2</v>
      </c>
      <c r="J33" s="56">
        <f t="shared" si="0"/>
        <v>2.9053469322555197</v>
      </c>
    </row>
    <row r="34" spans="2:10" x14ac:dyDescent="0.25">
      <c r="B34" s="281"/>
      <c r="C34" s="9" t="s">
        <v>122</v>
      </c>
      <c r="D34" s="10">
        <v>0</v>
      </c>
      <c r="E34" s="10">
        <v>0</v>
      </c>
      <c r="F34" s="10">
        <v>1</v>
      </c>
      <c r="G34" s="10">
        <v>0</v>
      </c>
      <c r="H34" s="10">
        <v>0</v>
      </c>
      <c r="I34" s="10">
        <v>0</v>
      </c>
      <c r="J34" s="56">
        <f t="shared" si="0"/>
        <v>0.37079081189859819</v>
      </c>
    </row>
    <row r="35" spans="2:10" x14ac:dyDescent="0.25">
      <c r="B35" s="281"/>
      <c r="C35" s="9" t="s">
        <v>123</v>
      </c>
      <c r="D35" s="10">
        <v>16</v>
      </c>
      <c r="E35" s="10">
        <v>15</v>
      </c>
      <c r="F35" s="10">
        <v>24</v>
      </c>
      <c r="G35" s="10">
        <v>26</v>
      </c>
      <c r="H35" s="10">
        <v>28</v>
      </c>
      <c r="I35" s="10">
        <v>26</v>
      </c>
      <c r="J35" s="56">
        <f t="shared" si="0"/>
        <v>25.288368698719736</v>
      </c>
    </row>
    <row r="36" spans="2:10" x14ac:dyDescent="0.25">
      <c r="B36" s="281"/>
      <c r="C36" s="9" t="s">
        <v>124</v>
      </c>
      <c r="D36" s="10">
        <v>0</v>
      </c>
      <c r="E36" s="10">
        <v>0</v>
      </c>
      <c r="F36" s="10">
        <v>1</v>
      </c>
      <c r="G36" s="10">
        <v>1</v>
      </c>
      <c r="H36" s="10">
        <v>0</v>
      </c>
      <c r="I36" s="10">
        <v>0</v>
      </c>
      <c r="J36" s="56">
        <f t="shared" si="0"/>
        <v>0.59153222308049447</v>
      </c>
    </row>
    <row r="37" spans="2:10" x14ac:dyDescent="0.25">
      <c r="B37" s="281"/>
      <c r="C37" s="9" t="s">
        <v>125</v>
      </c>
      <c r="D37" s="10">
        <v>0</v>
      </c>
      <c r="E37" s="10">
        <v>4</v>
      </c>
      <c r="F37" s="10">
        <v>2</v>
      </c>
      <c r="G37" s="10">
        <v>5</v>
      </c>
      <c r="H37" s="10">
        <v>1</v>
      </c>
      <c r="I37" s="10">
        <v>3</v>
      </c>
      <c r="J37" s="56">
        <f t="shared" si="0"/>
        <v>3.4354143466934852</v>
      </c>
    </row>
    <row r="38" spans="2:10" x14ac:dyDescent="0.25">
      <c r="B38" s="281"/>
      <c r="C38" s="9" t="s">
        <v>126</v>
      </c>
      <c r="D38" s="10">
        <v>3</v>
      </c>
      <c r="E38" s="10">
        <v>3</v>
      </c>
      <c r="F38" s="10">
        <v>2</v>
      </c>
      <c r="G38" s="10">
        <v>0</v>
      </c>
      <c r="H38" s="10">
        <v>4</v>
      </c>
      <c r="I38" s="10">
        <v>1</v>
      </c>
      <c r="J38" s="56">
        <f t="shared" si="0"/>
        <v>2.9026467388606538</v>
      </c>
    </row>
    <row r="39" spans="2:10" x14ac:dyDescent="0.25">
      <c r="B39" s="281"/>
      <c r="C39" s="9" t="s">
        <v>127</v>
      </c>
      <c r="D39" s="10">
        <v>3</v>
      </c>
      <c r="E39" s="10">
        <v>0</v>
      </c>
      <c r="F39" s="10">
        <v>0</v>
      </c>
      <c r="G39" s="10">
        <v>1</v>
      </c>
      <c r="H39" s="10">
        <v>5</v>
      </c>
      <c r="I39" s="10">
        <v>1</v>
      </c>
      <c r="J39" s="56">
        <f t="shared" si="0"/>
        <v>2.6498587469168418</v>
      </c>
    </row>
    <row r="40" spans="2:10" x14ac:dyDescent="0.25">
      <c r="B40" s="281"/>
      <c r="C40" s="9" t="s">
        <v>128</v>
      </c>
      <c r="D40" s="10">
        <v>2</v>
      </c>
      <c r="E40" s="10">
        <v>2</v>
      </c>
      <c r="F40" s="10">
        <v>6</v>
      </c>
      <c r="G40" s="10">
        <v>7</v>
      </c>
      <c r="H40" s="10">
        <v>9</v>
      </c>
      <c r="I40" s="10">
        <v>3</v>
      </c>
      <c r="J40" s="56">
        <f t="shared" si="0"/>
        <v>6.2967767612343462</v>
      </c>
    </row>
    <row r="41" spans="2:10" x14ac:dyDescent="0.25">
      <c r="B41" s="282"/>
      <c r="C41" s="11" t="s">
        <v>242</v>
      </c>
      <c r="D41" s="12">
        <v>40</v>
      </c>
      <c r="E41" s="12">
        <v>34</v>
      </c>
      <c r="F41" s="12">
        <v>53</v>
      </c>
      <c r="G41" s="12">
        <v>49</v>
      </c>
      <c r="H41" s="12">
        <v>66</v>
      </c>
      <c r="I41" s="12">
        <v>52</v>
      </c>
      <c r="J41" s="56">
        <f t="shared" si="0"/>
        <v>54.567764362830019</v>
      </c>
    </row>
    <row r="42" spans="2:10" x14ac:dyDescent="0.25">
      <c r="B42" s="280" t="s">
        <v>129</v>
      </c>
      <c r="C42" s="9" t="s">
        <v>130</v>
      </c>
      <c r="D42" s="10">
        <v>0</v>
      </c>
      <c r="E42" s="10">
        <v>0</v>
      </c>
      <c r="F42" s="10">
        <v>0</v>
      </c>
      <c r="G42" s="10">
        <v>1</v>
      </c>
      <c r="H42" s="10">
        <v>0</v>
      </c>
      <c r="I42" s="10">
        <v>0</v>
      </c>
      <c r="J42" s="56">
        <f t="shared" si="0"/>
        <v>0.37079081189859819</v>
      </c>
    </row>
    <row r="43" spans="2:10" x14ac:dyDescent="0.25">
      <c r="B43" s="281"/>
      <c r="C43" s="9" t="s">
        <v>131</v>
      </c>
      <c r="D43" s="10">
        <v>0</v>
      </c>
      <c r="E43" s="10">
        <v>0</v>
      </c>
      <c r="F43" s="10">
        <v>0</v>
      </c>
      <c r="G43" s="10">
        <v>1</v>
      </c>
      <c r="H43" s="10">
        <v>0</v>
      </c>
      <c r="I43" s="10">
        <v>0</v>
      </c>
      <c r="J43" s="56">
        <f t="shared" si="0"/>
        <v>0.37079081189859819</v>
      </c>
    </row>
    <row r="44" spans="2:10" x14ac:dyDescent="0.25">
      <c r="B44" s="281"/>
      <c r="C44" s="9" t="s">
        <v>132</v>
      </c>
      <c r="D44" s="10">
        <v>1</v>
      </c>
      <c r="E44" s="10">
        <v>0</v>
      </c>
      <c r="F44" s="10">
        <v>0</v>
      </c>
      <c r="G44" s="10">
        <v>0</v>
      </c>
      <c r="H44" s="10">
        <v>0</v>
      </c>
      <c r="I44" s="10">
        <v>0</v>
      </c>
      <c r="J44" s="56">
        <f t="shared" si="0"/>
        <v>0.37079081189859819</v>
      </c>
    </row>
    <row r="45" spans="2:10" x14ac:dyDescent="0.25">
      <c r="B45" s="281"/>
      <c r="C45" s="9" t="s">
        <v>133</v>
      </c>
      <c r="D45" s="10">
        <v>1</v>
      </c>
      <c r="E45" s="10">
        <v>0</v>
      </c>
      <c r="F45" s="10">
        <v>0</v>
      </c>
      <c r="G45" s="10">
        <v>0</v>
      </c>
      <c r="H45" s="10">
        <v>0</v>
      </c>
      <c r="I45" s="10">
        <v>0</v>
      </c>
      <c r="J45" s="56">
        <f t="shared" si="0"/>
        <v>0.37079081189859819</v>
      </c>
    </row>
    <row r="46" spans="2:10" x14ac:dyDescent="0.25">
      <c r="B46" s="281"/>
      <c r="C46" s="9" t="s">
        <v>134</v>
      </c>
      <c r="D46" s="10">
        <v>0</v>
      </c>
      <c r="E46" s="10">
        <v>0</v>
      </c>
      <c r="F46" s="10">
        <v>0</v>
      </c>
      <c r="G46" s="10">
        <v>1</v>
      </c>
      <c r="H46" s="10">
        <v>0</v>
      </c>
      <c r="I46" s="10">
        <v>0</v>
      </c>
      <c r="J46" s="56">
        <f t="shared" si="0"/>
        <v>0.37079081189859819</v>
      </c>
    </row>
    <row r="47" spans="2:10" x14ac:dyDescent="0.25">
      <c r="B47" s="281"/>
      <c r="C47" s="9" t="s">
        <v>135</v>
      </c>
      <c r="D47" s="10">
        <v>0</v>
      </c>
      <c r="E47" s="10">
        <v>0</v>
      </c>
      <c r="F47" s="10">
        <v>0</v>
      </c>
      <c r="G47" s="10">
        <v>0</v>
      </c>
      <c r="H47" s="10">
        <v>16</v>
      </c>
      <c r="I47" s="10">
        <v>7</v>
      </c>
      <c r="J47" s="56">
        <f t="shared" si="0"/>
        <v>7.1260019572107289</v>
      </c>
    </row>
    <row r="48" spans="2:10" x14ac:dyDescent="0.25">
      <c r="B48" s="281"/>
      <c r="C48" s="9" t="s">
        <v>136</v>
      </c>
      <c r="D48" s="10">
        <v>0</v>
      </c>
      <c r="E48" s="10">
        <v>0</v>
      </c>
      <c r="F48" s="10">
        <v>0</v>
      </c>
      <c r="G48" s="10">
        <v>0</v>
      </c>
      <c r="H48" s="10">
        <v>15</v>
      </c>
      <c r="I48" s="10">
        <v>8</v>
      </c>
      <c r="J48" s="56">
        <f t="shared" si="0"/>
        <v>7.0021922236385912</v>
      </c>
    </row>
    <row r="49" spans="2:10" x14ac:dyDescent="0.25">
      <c r="B49" s="281"/>
      <c r="C49" s="9" t="s">
        <v>137</v>
      </c>
      <c r="D49" s="10">
        <v>0</v>
      </c>
      <c r="E49" s="10">
        <v>0</v>
      </c>
      <c r="F49" s="10">
        <v>0</v>
      </c>
      <c r="G49" s="10">
        <v>0</v>
      </c>
      <c r="H49" s="10">
        <v>18</v>
      </c>
      <c r="I49" s="10">
        <v>6</v>
      </c>
      <c r="J49" s="56">
        <f t="shared" si="0"/>
        <v>7.6331804249169899</v>
      </c>
    </row>
    <row r="50" spans="2:10" x14ac:dyDescent="0.25">
      <c r="B50" s="281"/>
      <c r="C50" s="9" t="s">
        <v>138</v>
      </c>
      <c r="D50" s="10">
        <v>14</v>
      </c>
      <c r="E50" s="10">
        <v>12</v>
      </c>
      <c r="F50" s="10">
        <v>11</v>
      </c>
      <c r="G50" s="10">
        <v>10</v>
      </c>
      <c r="H50" s="10">
        <v>8</v>
      </c>
      <c r="I50" s="10">
        <v>7</v>
      </c>
      <c r="J50" s="56">
        <f t="shared" si="0"/>
        <v>11.624327782069141</v>
      </c>
    </row>
    <row r="51" spans="2:10" x14ac:dyDescent="0.25">
      <c r="B51" s="281"/>
      <c r="C51" s="9" t="s">
        <v>139</v>
      </c>
      <c r="D51" s="10">
        <v>20</v>
      </c>
      <c r="E51" s="10">
        <v>28</v>
      </c>
      <c r="F51" s="10">
        <v>36</v>
      </c>
      <c r="G51" s="10">
        <v>21</v>
      </c>
      <c r="H51" s="10">
        <v>3</v>
      </c>
      <c r="I51" s="10">
        <v>0</v>
      </c>
      <c r="J51" s="56">
        <f t="shared" si="0"/>
        <v>25.021395872616782</v>
      </c>
    </row>
    <row r="52" spans="2:10" x14ac:dyDescent="0.25">
      <c r="B52" s="281"/>
      <c r="C52" s="9" t="s">
        <v>140</v>
      </c>
      <c r="D52" s="10">
        <v>42</v>
      </c>
      <c r="E52" s="10">
        <v>29</v>
      </c>
      <c r="F52" s="10">
        <v>35</v>
      </c>
      <c r="G52" s="10">
        <v>17</v>
      </c>
      <c r="H52" s="10">
        <v>3</v>
      </c>
      <c r="I52" s="10">
        <v>0</v>
      </c>
      <c r="J52" s="56">
        <f t="shared" si="0"/>
        <v>29.608135686662937</v>
      </c>
    </row>
    <row r="53" spans="2:10" x14ac:dyDescent="0.25">
      <c r="B53" s="281"/>
      <c r="C53" s="9" t="s">
        <v>141</v>
      </c>
      <c r="D53" s="10">
        <v>42</v>
      </c>
      <c r="E53" s="10">
        <v>27</v>
      </c>
      <c r="F53" s="10">
        <v>34</v>
      </c>
      <c r="G53" s="10">
        <v>16</v>
      </c>
      <c r="H53" s="10">
        <v>3</v>
      </c>
      <c r="I53" s="10">
        <v>0</v>
      </c>
      <c r="J53" s="56">
        <f t="shared" si="0"/>
        <v>28.798950066133528</v>
      </c>
    </row>
    <row r="54" spans="2:10" x14ac:dyDescent="0.25">
      <c r="B54" s="281"/>
      <c r="C54" s="9" t="s">
        <v>142</v>
      </c>
      <c r="D54" s="10">
        <v>42</v>
      </c>
      <c r="E54" s="10">
        <v>30</v>
      </c>
      <c r="F54" s="10">
        <v>36</v>
      </c>
      <c r="G54" s="10">
        <v>17</v>
      </c>
      <c r="H54" s="10">
        <v>1</v>
      </c>
      <c r="I54" s="10">
        <v>0</v>
      </c>
      <c r="J54" s="56">
        <f t="shared" si="0"/>
        <v>29.955445270895247</v>
      </c>
    </row>
    <row r="55" spans="2:10" x14ac:dyDescent="0.25">
      <c r="B55" s="281"/>
      <c r="C55" s="9" t="s">
        <v>143</v>
      </c>
      <c r="D55" s="10">
        <v>0</v>
      </c>
      <c r="E55" s="10">
        <v>0</v>
      </c>
      <c r="F55" s="10">
        <v>0</v>
      </c>
      <c r="G55" s="10">
        <v>0</v>
      </c>
      <c r="H55" s="10">
        <v>12</v>
      </c>
      <c r="I55" s="10">
        <v>7</v>
      </c>
      <c r="J55" s="56">
        <f t="shared" si="0"/>
        <v>5.7438097877731895</v>
      </c>
    </row>
    <row r="56" spans="2:10" x14ac:dyDescent="0.25">
      <c r="B56" s="281"/>
      <c r="C56" s="9" t="s">
        <v>144</v>
      </c>
      <c r="D56" s="10">
        <v>0</v>
      </c>
      <c r="E56" s="10">
        <v>0</v>
      </c>
      <c r="F56" s="10">
        <v>0</v>
      </c>
      <c r="G56" s="10">
        <v>0</v>
      </c>
      <c r="H56" s="10">
        <v>1</v>
      </c>
      <c r="I56" s="10">
        <v>0</v>
      </c>
      <c r="J56" s="56">
        <f t="shared" si="0"/>
        <v>0.37079081189859819</v>
      </c>
    </row>
    <row r="57" spans="2:10" x14ac:dyDescent="0.25">
      <c r="B57" s="281"/>
      <c r="C57" s="9" t="s">
        <v>145</v>
      </c>
      <c r="D57" s="10">
        <v>5</v>
      </c>
      <c r="E57" s="10">
        <v>4</v>
      </c>
      <c r="F57" s="10">
        <v>4</v>
      </c>
      <c r="G57" s="10">
        <v>4</v>
      </c>
      <c r="H57" s="10">
        <v>2</v>
      </c>
      <c r="I57" s="10">
        <v>1</v>
      </c>
      <c r="J57" s="56">
        <f t="shared" si="0"/>
        <v>4.0861059860424147</v>
      </c>
    </row>
    <row r="58" spans="2:10" x14ac:dyDescent="0.25">
      <c r="B58" s="281"/>
      <c r="C58" s="9" t="s">
        <v>146</v>
      </c>
      <c r="D58" s="10">
        <v>6</v>
      </c>
      <c r="E58" s="10">
        <v>2</v>
      </c>
      <c r="F58" s="10">
        <v>4</v>
      </c>
      <c r="G58" s="10">
        <v>2</v>
      </c>
      <c r="H58" s="10">
        <v>2</v>
      </c>
      <c r="I58" s="10">
        <v>1</v>
      </c>
      <c r="J58" s="56">
        <f t="shared" si="0"/>
        <v>3.7507572629681927</v>
      </c>
    </row>
    <row r="59" spans="2:10" x14ac:dyDescent="0.25">
      <c r="B59" s="281"/>
      <c r="C59" s="9" t="s">
        <v>147</v>
      </c>
      <c r="D59" s="10">
        <v>3</v>
      </c>
      <c r="E59" s="10">
        <v>1</v>
      </c>
      <c r="F59" s="10">
        <v>1</v>
      </c>
      <c r="G59" s="10">
        <v>3</v>
      </c>
      <c r="H59" s="10">
        <v>1</v>
      </c>
      <c r="I59" s="10">
        <v>0</v>
      </c>
      <c r="J59" s="56">
        <f t="shared" si="0"/>
        <v>2.1123724356957947</v>
      </c>
    </row>
    <row r="60" spans="2:10" x14ac:dyDescent="0.25">
      <c r="B60" s="281"/>
      <c r="C60" s="9" t="s">
        <v>148</v>
      </c>
      <c r="D60" s="10">
        <v>1</v>
      </c>
      <c r="E60" s="10">
        <v>1</v>
      </c>
      <c r="F60" s="10">
        <v>3</v>
      </c>
      <c r="G60" s="10">
        <v>1</v>
      </c>
      <c r="H60" s="10">
        <v>2</v>
      </c>
      <c r="I60" s="10">
        <v>1</v>
      </c>
      <c r="J60" s="56">
        <f t="shared" si="0"/>
        <v>1.9183300132670378</v>
      </c>
    </row>
    <row r="61" spans="2:10" x14ac:dyDescent="0.25">
      <c r="B61" s="281"/>
      <c r="C61" s="9" t="s">
        <v>149</v>
      </c>
      <c r="D61" s="10">
        <v>1</v>
      </c>
      <c r="E61" s="10">
        <v>0</v>
      </c>
      <c r="F61" s="10">
        <v>2</v>
      </c>
      <c r="G61" s="10">
        <v>0</v>
      </c>
      <c r="H61" s="10">
        <v>2</v>
      </c>
      <c r="I61" s="10">
        <v>0</v>
      </c>
      <c r="J61" s="56">
        <f t="shared" si="0"/>
        <v>1.3249293734584209</v>
      </c>
    </row>
    <row r="62" spans="2:10" x14ac:dyDescent="0.25">
      <c r="B62" s="281"/>
      <c r="C62" s="9" t="s">
        <v>150</v>
      </c>
      <c r="D62" s="10">
        <v>0</v>
      </c>
      <c r="E62" s="10">
        <v>0</v>
      </c>
      <c r="F62" s="10">
        <v>2</v>
      </c>
      <c r="G62" s="10">
        <v>2</v>
      </c>
      <c r="H62" s="10">
        <v>1</v>
      </c>
      <c r="I62" s="10">
        <v>1</v>
      </c>
      <c r="J62" s="56">
        <f t="shared" si="0"/>
        <v>1.4472135954999579</v>
      </c>
    </row>
    <row r="63" spans="2:10" x14ac:dyDescent="0.25">
      <c r="B63" s="281"/>
      <c r="C63" s="9" t="s">
        <v>151</v>
      </c>
      <c r="D63" s="10">
        <v>0</v>
      </c>
      <c r="E63" s="10">
        <v>0</v>
      </c>
      <c r="F63" s="10">
        <v>0</v>
      </c>
      <c r="G63" s="10">
        <v>0</v>
      </c>
      <c r="H63" s="10">
        <v>1</v>
      </c>
      <c r="I63" s="10">
        <v>0</v>
      </c>
      <c r="J63" s="56">
        <f t="shared" si="0"/>
        <v>0.37079081189859819</v>
      </c>
    </row>
    <row r="64" spans="2:10" x14ac:dyDescent="0.25">
      <c r="B64" s="281"/>
      <c r="C64" s="9" t="s">
        <v>152</v>
      </c>
      <c r="D64" s="10">
        <v>12</v>
      </c>
      <c r="E64" s="10">
        <v>5</v>
      </c>
      <c r="F64" s="10">
        <v>10</v>
      </c>
      <c r="G64" s="10">
        <v>8</v>
      </c>
      <c r="H64" s="10">
        <v>4</v>
      </c>
      <c r="I64" s="10">
        <v>3</v>
      </c>
      <c r="J64" s="56">
        <f t="shared" si="0"/>
        <v>8.7888543819998315</v>
      </c>
    </row>
    <row r="65" spans="2:10" x14ac:dyDescent="0.25">
      <c r="B65" s="281"/>
      <c r="C65" s="9" t="s">
        <v>153</v>
      </c>
      <c r="D65" s="10">
        <v>9</v>
      </c>
      <c r="E65" s="10">
        <v>9</v>
      </c>
      <c r="F65" s="10">
        <v>12</v>
      </c>
      <c r="G65" s="10">
        <v>6</v>
      </c>
      <c r="H65" s="10">
        <v>1</v>
      </c>
      <c r="I65" s="10">
        <v>4</v>
      </c>
      <c r="J65" s="56">
        <f t="shared" si="0"/>
        <v>8.8186964403408812</v>
      </c>
    </row>
    <row r="66" spans="2:10" x14ac:dyDescent="0.25">
      <c r="B66" s="281"/>
      <c r="C66" s="9" t="s">
        <v>154</v>
      </c>
      <c r="D66" s="10">
        <v>0</v>
      </c>
      <c r="E66" s="10">
        <v>0</v>
      </c>
      <c r="F66" s="10">
        <v>1</v>
      </c>
      <c r="G66" s="10">
        <v>4</v>
      </c>
      <c r="H66" s="10">
        <v>0</v>
      </c>
      <c r="I66" s="10">
        <v>0</v>
      </c>
      <c r="J66" s="56">
        <f t="shared" si="0"/>
        <v>1.6343743227131944</v>
      </c>
    </row>
    <row r="67" spans="2:10" x14ac:dyDescent="0.25">
      <c r="B67" s="281"/>
      <c r="C67" s="9" t="s">
        <v>155</v>
      </c>
      <c r="D67" s="10">
        <v>0</v>
      </c>
      <c r="E67" s="10">
        <v>0</v>
      </c>
      <c r="F67" s="10">
        <v>0</v>
      </c>
      <c r="G67" s="10">
        <v>1</v>
      </c>
      <c r="H67" s="10">
        <v>0</v>
      </c>
      <c r="I67" s="10">
        <v>0</v>
      </c>
      <c r="J67" s="56">
        <f t="shared" si="0"/>
        <v>0.37079081189859819</v>
      </c>
    </row>
    <row r="68" spans="2:10" x14ac:dyDescent="0.25">
      <c r="B68" s="282"/>
      <c r="C68" s="11" t="s">
        <v>242</v>
      </c>
      <c r="D68" s="12">
        <v>199</v>
      </c>
      <c r="E68" s="12">
        <v>148</v>
      </c>
      <c r="F68" s="12">
        <v>191</v>
      </c>
      <c r="G68" s="12">
        <v>115</v>
      </c>
      <c r="H68" s="12">
        <v>96</v>
      </c>
      <c r="I68" s="12">
        <v>46</v>
      </c>
      <c r="J68" s="56">
        <f t="shared" si="0"/>
        <v>161.83044493354984</v>
      </c>
    </row>
    <row r="69" spans="2:10" x14ac:dyDescent="0.25">
      <c r="B69" s="280" t="s">
        <v>156</v>
      </c>
      <c r="C69" s="9" t="s">
        <v>157</v>
      </c>
      <c r="D69" s="10">
        <v>0</v>
      </c>
      <c r="E69" s="10">
        <v>0</v>
      </c>
      <c r="F69" s="10">
        <v>0</v>
      </c>
      <c r="G69" s="10">
        <v>0</v>
      </c>
      <c r="H69" s="10">
        <v>1</v>
      </c>
      <c r="I69" s="10">
        <v>1</v>
      </c>
      <c r="J69" s="56">
        <f t="shared" ref="J69:J133" si="1">AVERAGE(D69:I69)+0.5*STDEV(D69:I69)</f>
        <v>0.59153222308049447</v>
      </c>
    </row>
    <row r="70" spans="2:10" x14ac:dyDescent="0.25">
      <c r="B70" s="281"/>
      <c r="C70" s="9" t="s">
        <v>158</v>
      </c>
      <c r="D70" s="10">
        <v>0</v>
      </c>
      <c r="E70" s="10">
        <v>0</v>
      </c>
      <c r="F70" s="10">
        <v>1</v>
      </c>
      <c r="G70" s="10">
        <v>1</v>
      </c>
      <c r="H70" s="10">
        <v>0</v>
      </c>
      <c r="I70" s="10">
        <v>0</v>
      </c>
      <c r="J70" s="56">
        <f t="shared" si="1"/>
        <v>0.59153222308049447</v>
      </c>
    </row>
    <row r="71" spans="2:10" x14ac:dyDescent="0.25">
      <c r="B71" s="281"/>
      <c r="C71" s="9" t="s">
        <v>159</v>
      </c>
      <c r="D71" s="10">
        <v>42</v>
      </c>
      <c r="E71" s="10">
        <v>59</v>
      </c>
      <c r="F71" s="10">
        <v>65</v>
      </c>
      <c r="G71" s="10">
        <v>61</v>
      </c>
      <c r="H71" s="10">
        <v>49</v>
      </c>
      <c r="I71" s="10">
        <v>62</v>
      </c>
      <c r="J71" s="56">
        <f t="shared" si="1"/>
        <v>60.779305293058968</v>
      </c>
    </row>
    <row r="72" spans="2:10" x14ac:dyDescent="0.25">
      <c r="B72" s="281"/>
      <c r="C72" s="9" t="s">
        <v>160</v>
      </c>
      <c r="D72" s="10">
        <v>0</v>
      </c>
      <c r="E72" s="10">
        <v>0</v>
      </c>
      <c r="F72" s="10">
        <v>0</v>
      </c>
      <c r="G72" s="10">
        <v>0</v>
      </c>
      <c r="H72" s="10">
        <v>4</v>
      </c>
      <c r="I72" s="10">
        <v>8</v>
      </c>
      <c r="J72" s="56">
        <f t="shared" si="1"/>
        <v>3.6733200530681511</v>
      </c>
    </row>
    <row r="73" spans="2:10" x14ac:dyDescent="0.25">
      <c r="B73" s="281"/>
      <c r="C73" s="9" t="s">
        <v>161</v>
      </c>
      <c r="D73" s="10">
        <v>0</v>
      </c>
      <c r="E73" s="10">
        <v>16</v>
      </c>
      <c r="F73" s="10">
        <v>29</v>
      </c>
      <c r="G73" s="10">
        <v>42</v>
      </c>
      <c r="H73" s="10">
        <v>31</v>
      </c>
      <c r="I73" s="10">
        <v>29</v>
      </c>
      <c r="J73" s="56">
        <f t="shared" si="1"/>
        <v>31.785259089421597</v>
      </c>
    </row>
    <row r="74" spans="2:10" x14ac:dyDescent="0.25">
      <c r="B74" s="281"/>
      <c r="C74" s="9" t="s">
        <v>162</v>
      </c>
      <c r="D74" s="10">
        <v>0</v>
      </c>
      <c r="E74" s="10">
        <v>0</v>
      </c>
      <c r="F74" s="10">
        <v>0</v>
      </c>
      <c r="G74" s="10">
        <v>0</v>
      </c>
      <c r="H74" s="10">
        <v>1</v>
      </c>
      <c r="I74" s="10">
        <v>0</v>
      </c>
      <c r="J74" s="56">
        <f t="shared" si="1"/>
        <v>0.37079081189859819</v>
      </c>
    </row>
    <row r="75" spans="2:10" x14ac:dyDescent="0.25">
      <c r="B75" s="281"/>
      <c r="C75" s="9" t="s">
        <v>163</v>
      </c>
      <c r="D75" s="10">
        <v>44</v>
      </c>
      <c r="E75" s="10">
        <v>48</v>
      </c>
      <c r="F75" s="10">
        <v>49</v>
      </c>
      <c r="G75" s="10">
        <v>46</v>
      </c>
      <c r="H75" s="10">
        <v>28</v>
      </c>
      <c r="I75" s="10">
        <v>48</v>
      </c>
      <c r="J75" s="56">
        <f t="shared" si="1"/>
        <v>47.813492459130529</v>
      </c>
    </row>
    <row r="76" spans="2:10" x14ac:dyDescent="0.25">
      <c r="B76" s="281"/>
      <c r="C76" s="9" t="s">
        <v>164</v>
      </c>
      <c r="D76" s="10">
        <v>3</v>
      </c>
      <c r="E76" s="10">
        <v>19</v>
      </c>
      <c r="F76" s="10">
        <v>28</v>
      </c>
      <c r="G76" s="10">
        <v>26</v>
      </c>
      <c r="H76" s="10">
        <v>13</v>
      </c>
      <c r="I76" s="10">
        <v>29</v>
      </c>
      <c r="J76" s="56">
        <f t="shared" si="1"/>
        <v>24.76241652970613</v>
      </c>
    </row>
    <row r="77" spans="2:10" x14ac:dyDescent="0.25">
      <c r="B77" s="281"/>
      <c r="C77" s="9" t="s">
        <v>165</v>
      </c>
      <c r="D77" s="10">
        <v>19</v>
      </c>
      <c r="E77" s="10">
        <v>34</v>
      </c>
      <c r="F77" s="10">
        <v>26</v>
      </c>
      <c r="G77" s="10">
        <v>28</v>
      </c>
      <c r="H77" s="10">
        <v>16</v>
      </c>
      <c r="I77" s="10">
        <v>20</v>
      </c>
      <c r="J77" s="56">
        <f t="shared" si="1"/>
        <v>27.186192809462128</v>
      </c>
    </row>
    <row r="78" spans="2:10" x14ac:dyDescent="0.25">
      <c r="B78" s="282"/>
      <c r="C78" s="11" t="s">
        <v>242</v>
      </c>
      <c r="D78" s="12">
        <v>108</v>
      </c>
      <c r="E78" s="12">
        <v>176</v>
      </c>
      <c r="F78" s="12">
        <v>198</v>
      </c>
      <c r="G78" s="12">
        <v>204</v>
      </c>
      <c r="H78" s="12">
        <v>143</v>
      </c>
      <c r="I78" s="12">
        <v>197</v>
      </c>
      <c r="J78" s="56">
        <f t="shared" si="1"/>
        <v>190.06829829848485</v>
      </c>
    </row>
    <row r="79" spans="2:10" x14ac:dyDescent="0.25">
      <c r="B79" s="52" t="s">
        <v>240</v>
      </c>
      <c r="C79" s="53" t="s">
        <v>241</v>
      </c>
      <c r="D79" s="53" t="s">
        <v>2</v>
      </c>
      <c r="E79" s="53" t="s">
        <v>3</v>
      </c>
      <c r="F79" s="53" t="s">
        <v>4</v>
      </c>
      <c r="G79" s="53" t="s">
        <v>5</v>
      </c>
      <c r="H79" s="53" t="s">
        <v>6</v>
      </c>
      <c r="I79" s="53" t="s">
        <v>7</v>
      </c>
      <c r="J79" s="54" t="s">
        <v>378</v>
      </c>
    </row>
    <row r="80" spans="2:10" x14ac:dyDescent="0.25">
      <c r="B80" s="280" t="s">
        <v>166</v>
      </c>
      <c r="C80" s="9" t="s">
        <v>167</v>
      </c>
      <c r="D80" s="10">
        <v>18</v>
      </c>
      <c r="E80" s="10">
        <v>13</v>
      </c>
      <c r="F80" s="10">
        <v>23</v>
      </c>
      <c r="G80" s="10">
        <v>16</v>
      </c>
      <c r="H80" s="10">
        <v>19</v>
      </c>
      <c r="I80" s="10">
        <v>25</v>
      </c>
      <c r="J80" s="56">
        <f t="shared" si="1"/>
        <v>21.213594362117867</v>
      </c>
    </row>
    <row r="81" spans="2:10" x14ac:dyDescent="0.25">
      <c r="B81" s="281"/>
      <c r="C81" s="9" t="s">
        <v>168</v>
      </c>
      <c r="D81" s="10">
        <v>0</v>
      </c>
      <c r="E81" s="10">
        <v>0</v>
      </c>
      <c r="F81" s="10">
        <v>0</v>
      </c>
      <c r="G81" s="10">
        <v>4</v>
      </c>
      <c r="H81" s="10">
        <v>7</v>
      </c>
      <c r="I81" s="10">
        <v>6</v>
      </c>
      <c r="J81" s="56">
        <f t="shared" si="1"/>
        <v>4.4586538145513197</v>
      </c>
    </row>
    <row r="82" spans="2:10" x14ac:dyDescent="0.25">
      <c r="B82" s="281"/>
      <c r="C82" s="9" t="s">
        <v>169</v>
      </c>
      <c r="D82" s="10">
        <v>51</v>
      </c>
      <c r="E82" s="10">
        <v>50</v>
      </c>
      <c r="F82" s="10">
        <v>39</v>
      </c>
      <c r="G82" s="10">
        <v>31</v>
      </c>
      <c r="H82" s="10">
        <v>19</v>
      </c>
      <c r="I82" s="10">
        <v>37</v>
      </c>
      <c r="J82" s="56">
        <f t="shared" si="1"/>
        <v>43.853438537286728</v>
      </c>
    </row>
    <row r="83" spans="2:10" x14ac:dyDescent="0.25">
      <c r="B83" s="281"/>
      <c r="C83" s="9" t="s">
        <v>170</v>
      </c>
      <c r="D83" s="10">
        <v>67</v>
      </c>
      <c r="E83" s="10">
        <v>80</v>
      </c>
      <c r="F83" s="10">
        <v>131</v>
      </c>
      <c r="G83" s="10">
        <v>147</v>
      </c>
      <c r="H83" s="10">
        <v>135</v>
      </c>
      <c r="I83" s="10">
        <v>159</v>
      </c>
      <c r="J83" s="56">
        <f t="shared" si="1"/>
        <v>138.54807796601978</v>
      </c>
    </row>
    <row r="84" spans="2:10" x14ac:dyDescent="0.25">
      <c r="B84" s="281"/>
      <c r="C84" s="9" t="s">
        <v>171</v>
      </c>
      <c r="D84" s="10">
        <v>10</v>
      </c>
      <c r="E84" s="10">
        <v>3</v>
      </c>
      <c r="F84" s="10">
        <v>8</v>
      </c>
      <c r="G84" s="10">
        <v>13</v>
      </c>
      <c r="H84" s="10">
        <v>11</v>
      </c>
      <c r="I84" s="10">
        <v>15</v>
      </c>
      <c r="J84" s="56">
        <f t="shared" si="1"/>
        <v>12.097617696340304</v>
      </c>
    </row>
    <row r="85" spans="2:10" x14ac:dyDescent="0.25">
      <c r="B85" s="281"/>
      <c r="C85" s="9" t="s">
        <v>172</v>
      </c>
      <c r="D85" s="10">
        <v>8</v>
      </c>
      <c r="E85" s="10">
        <v>1</v>
      </c>
      <c r="F85" s="10">
        <v>0</v>
      </c>
      <c r="G85" s="10">
        <v>2</v>
      </c>
      <c r="H85" s="10">
        <v>0</v>
      </c>
      <c r="I85" s="10">
        <v>0</v>
      </c>
      <c r="J85" s="56">
        <f t="shared" si="1"/>
        <v>3.3959166644445631</v>
      </c>
    </row>
    <row r="86" spans="2:10" x14ac:dyDescent="0.25">
      <c r="B86" s="281"/>
      <c r="C86" s="9" t="s">
        <v>173</v>
      </c>
      <c r="D86" s="10">
        <v>10</v>
      </c>
      <c r="E86" s="10">
        <v>3</v>
      </c>
      <c r="F86" s="10">
        <v>7</v>
      </c>
      <c r="G86" s="10">
        <v>5</v>
      </c>
      <c r="H86" s="10">
        <v>0</v>
      </c>
      <c r="I86" s="10">
        <v>0</v>
      </c>
      <c r="J86" s="56">
        <f t="shared" si="1"/>
        <v>6.1520297736742151</v>
      </c>
    </row>
    <row r="87" spans="2:10" x14ac:dyDescent="0.25">
      <c r="B87" s="281"/>
      <c r="C87" s="9" t="s">
        <v>174</v>
      </c>
      <c r="D87" s="10">
        <v>3</v>
      </c>
      <c r="E87" s="10">
        <v>0</v>
      </c>
      <c r="F87" s="10">
        <v>0</v>
      </c>
      <c r="G87" s="10">
        <v>0</v>
      </c>
      <c r="H87" s="10">
        <v>0</v>
      </c>
      <c r="I87" s="10">
        <v>0</v>
      </c>
      <c r="J87" s="56">
        <f t="shared" si="1"/>
        <v>1.1123724356957945</v>
      </c>
    </row>
    <row r="88" spans="2:10" x14ac:dyDescent="0.25">
      <c r="B88" s="281"/>
      <c r="C88" s="9" t="s">
        <v>175</v>
      </c>
      <c r="D88" s="10">
        <v>10</v>
      </c>
      <c r="E88" s="10">
        <v>3</v>
      </c>
      <c r="F88" s="10">
        <v>6</v>
      </c>
      <c r="G88" s="10">
        <v>5</v>
      </c>
      <c r="H88" s="10">
        <v>5</v>
      </c>
      <c r="I88" s="10">
        <v>12</v>
      </c>
      <c r="J88" s="56">
        <f t="shared" si="1"/>
        <v>8.5484620942917235</v>
      </c>
    </row>
    <row r="89" spans="2:10" x14ac:dyDescent="0.25">
      <c r="B89" s="281"/>
      <c r="C89" s="9" t="s">
        <v>176</v>
      </c>
      <c r="D89" s="10">
        <v>0</v>
      </c>
      <c r="E89" s="10">
        <v>0</v>
      </c>
      <c r="F89" s="10">
        <v>0</v>
      </c>
      <c r="G89" s="10">
        <v>0</v>
      </c>
      <c r="H89" s="10">
        <v>10</v>
      </c>
      <c r="I89" s="10">
        <v>35</v>
      </c>
      <c r="J89" s="56">
        <f t="shared" si="1"/>
        <v>14.526734661277597</v>
      </c>
    </row>
    <row r="90" spans="2:10" x14ac:dyDescent="0.25">
      <c r="B90" s="281"/>
      <c r="C90" s="9" t="s">
        <v>177</v>
      </c>
      <c r="D90" s="10">
        <v>4</v>
      </c>
      <c r="E90" s="10">
        <v>8</v>
      </c>
      <c r="F90" s="10">
        <v>10</v>
      </c>
      <c r="G90" s="10">
        <v>18</v>
      </c>
      <c r="H90" s="10">
        <v>9</v>
      </c>
      <c r="I90" s="10">
        <v>16</v>
      </c>
      <c r="J90" s="56">
        <f t="shared" si="1"/>
        <v>13.448991313013909</v>
      </c>
    </row>
    <row r="91" spans="2:10" x14ac:dyDescent="0.25">
      <c r="B91" s="281"/>
      <c r="C91" s="9" t="s">
        <v>178</v>
      </c>
      <c r="D91" s="10">
        <v>0</v>
      </c>
      <c r="E91" s="10">
        <v>0</v>
      </c>
      <c r="F91" s="10">
        <v>0</v>
      </c>
      <c r="G91" s="10">
        <v>1</v>
      </c>
      <c r="H91" s="10">
        <v>4</v>
      </c>
      <c r="I91" s="10">
        <v>2</v>
      </c>
      <c r="J91" s="56">
        <f t="shared" si="1"/>
        <v>1.9677076560465279</v>
      </c>
    </row>
    <row r="92" spans="2:10" x14ac:dyDescent="0.25">
      <c r="B92" s="281"/>
      <c r="C92" s="9" t="s">
        <v>179</v>
      </c>
      <c r="D92" s="10">
        <v>0</v>
      </c>
      <c r="E92" s="10">
        <v>0</v>
      </c>
      <c r="F92" s="10">
        <v>0</v>
      </c>
      <c r="G92" s="10">
        <v>0</v>
      </c>
      <c r="H92" s="10">
        <v>4</v>
      </c>
      <c r="I92" s="10">
        <v>3</v>
      </c>
      <c r="J92" s="56">
        <f t="shared" si="1"/>
        <v>2.0840905963015257</v>
      </c>
    </row>
    <row r="93" spans="2:10" x14ac:dyDescent="0.25">
      <c r="B93" s="281"/>
      <c r="C93" s="9" t="s">
        <v>180</v>
      </c>
      <c r="D93" s="10">
        <v>0</v>
      </c>
      <c r="E93" s="10">
        <v>1</v>
      </c>
      <c r="F93" s="10">
        <v>0</v>
      </c>
      <c r="G93" s="10">
        <v>0</v>
      </c>
      <c r="H93" s="10">
        <v>0</v>
      </c>
      <c r="I93" s="10">
        <v>0</v>
      </c>
      <c r="J93" s="56">
        <f t="shared" si="1"/>
        <v>0.37079081189859819</v>
      </c>
    </row>
    <row r="94" spans="2:10" x14ac:dyDescent="0.25">
      <c r="B94" s="281"/>
      <c r="C94" s="9" t="s">
        <v>181</v>
      </c>
      <c r="D94" s="10">
        <v>37</v>
      </c>
      <c r="E94" s="10">
        <v>58</v>
      </c>
      <c r="F94" s="10">
        <v>65</v>
      </c>
      <c r="G94" s="10">
        <v>63</v>
      </c>
      <c r="H94" s="10">
        <v>57</v>
      </c>
      <c r="I94" s="10">
        <v>81</v>
      </c>
      <c r="J94" s="56">
        <f t="shared" si="1"/>
        <v>67.297000927181145</v>
      </c>
    </row>
    <row r="95" spans="2:10" x14ac:dyDescent="0.25">
      <c r="B95" s="282"/>
      <c r="C95" s="11" t="s">
        <v>242</v>
      </c>
      <c r="D95" s="12">
        <v>218</v>
      </c>
      <c r="E95" s="12">
        <v>220</v>
      </c>
      <c r="F95" s="12">
        <v>289</v>
      </c>
      <c r="G95" s="12">
        <v>305</v>
      </c>
      <c r="H95" s="12">
        <v>280</v>
      </c>
      <c r="I95" s="12">
        <v>391</v>
      </c>
      <c r="J95" s="56">
        <f t="shared" si="1"/>
        <v>315.75733162093297</v>
      </c>
    </row>
    <row r="96" spans="2:10" x14ac:dyDescent="0.25">
      <c r="B96" s="283" t="s">
        <v>182</v>
      </c>
      <c r="C96" s="9" t="s">
        <v>183</v>
      </c>
      <c r="D96" s="10">
        <v>29</v>
      </c>
      <c r="E96" s="10">
        <v>35</v>
      </c>
      <c r="F96" s="10">
        <v>28</v>
      </c>
      <c r="G96" s="10">
        <v>52</v>
      </c>
      <c r="H96" s="10">
        <v>29</v>
      </c>
      <c r="I96" s="10">
        <v>27</v>
      </c>
      <c r="J96" s="56">
        <f t="shared" si="1"/>
        <v>38.115243690781149</v>
      </c>
    </row>
    <row r="97" spans="2:10" x14ac:dyDescent="0.25">
      <c r="B97" s="284"/>
      <c r="C97" s="11" t="s">
        <v>242</v>
      </c>
      <c r="D97" s="12">
        <v>29</v>
      </c>
      <c r="E97" s="12">
        <v>35</v>
      </c>
      <c r="F97" s="12">
        <v>28</v>
      </c>
      <c r="G97" s="12">
        <v>52</v>
      </c>
      <c r="H97" s="12">
        <v>29</v>
      </c>
      <c r="I97" s="12">
        <v>27</v>
      </c>
      <c r="J97" s="56">
        <f t="shared" si="1"/>
        <v>38.115243690781149</v>
      </c>
    </row>
    <row r="98" spans="2:10" x14ac:dyDescent="0.25">
      <c r="B98" s="280" t="s">
        <v>184</v>
      </c>
      <c r="C98" s="9" t="s">
        <v>185</v>
      </c>
      <c r="D98" s="10">
        <v>0</v>
      </c>
      <c r="E98" s="10">
        <v>0</v>
      </c>
      <c r="F98" s="10">
        <v>0</v>
      </c>
      <c r="G98" s="10">
        <v>13</v>
      </c>
      <c r="H98" s="10">
        <v>19</v>
      </c>
      <c r="I98" s="10">
        <v>21</v>
      </c>
      <c r="J98" s="56">
        <f t="shared" si="1"/>
        <v>13.847479987218385</v>
      </c>
    </row>
    <row r="99" spans="2:10" x14ac:dyDescent="0.25">
      <c r="B99" s="281"/>
      <c r="C99" s="9" t="s">
        <v>186</v>
      </c>
      <c r="D99" s="10">
        <v>20</v>
      </c>
      <c r="E99" s="10">
        <v>22</v>
      </c>
      <c r="F99" s="10">
        <v>22</v>
      </c>
      <c r="G99" s="10">
        <v>24</v>
      </c>
      <c r="H99" s="10">
        <v>21</v>
      </c>
      <c r="I99" s="10">
        <v>18</v>
      </c>
      <c r="J99" s="56">
        <f t="shared" si="1"/>
        <v>22.187287392826324</v>
      </c>
    </row>
    <row r="100" spans="2:10" x14ac:dyDescent="0.25">
      <c r="B100" s="281"/>
      <c r="C100" s="9" t="s">
        <v>187</v>
      </c>
      <c r="D100" s="10">
        <v>31</v>
      </c>
      <c r="E100" s="10">
        <v>23</v>
      </c>
      <c r="F100" s="10">
        <v>33</v>
      </c>
      <c r="G100" s="10">
        <v>25</v>
      </c>
      <c r="H100" s="10">
        <v>10</v>
      </c>
      <c r="I100" s="10">
        <v>14</v>
      </c>
      <c r="J100" s="56">
        <f t="shared" si="1"/>
        <v>27.234671336833575</v>
      </c>
    </row>
    <row r="101" spans="2:10" x14ac:dyDescent="0.25">
      <c r="B101" s="281"/>
      <c r="C101" s="9" t="s">
        <v>188</v>
      </c>
      <c r="D101" s="10">
        <v>4</v>
      </c>
      <c r="E101" s="10">
        <v>7</v>
      </c>
      <c r="F101" s="10">
        <v>6</v>
      </c>
      <c r="G101" s="10">
        <v>6</v>
      </c>
      <c r="H101" s="10">
        <v>3</v>
      </c>
      <c r="I101" s="10">
        <v>3</v>
      </c>
      <c r="J101" s="56">
        <f t="shared" si="1"/>
        <v>5.6945340455175879</v>
      </c>
    </row>
    <row r="102" spans="2:10" x14ac:dyDescent="0.25">
      <c r="B102" s="281"/>
      <c r="C102" s="9" t="s">
        <v>189</v>
      </c>
      <c r="D102" s="10">
        <v>0</v>
      </c>
      <c r="E102" s="10">
        <v>1</v>
      </c>
      <c r="F102" s="10">
        <v>0</v>
      </c>
      <c r="G102" s="10">
        <v>7</v>
      </c>
      <c r="H102" s="10">
        <v>2</v>
      </c>
      <c r="I102" s="10">
        <v>7</v>
      </c>
      <c r="J102" s="56">
        <f t="shared" si="1"/>
        <v>4.4891312276026394</v>
      </c>
    </row>
    <row r="103" spans="2:10" x14ac:dyDescent="0.25">
      <c r="B103" s="281"/>
      <c r="C103" s="9" t="s">
        <v>190</v>
      </c>
      <c r="D103" s="10">
        <v>24</v>
      </c>
      <c r="E103" s="10">
        <v>13</v>
      </c>
      <c r="F103" s="10">
        <v>29</v>
      </c>
      <c r="G103" s="10">
        <v>18</v>
      </c>
      <c r="H103" s="10">
        <v>5</v>
      </c>
      <c r="I103" s="10">
        <v>6</v>
      </c>
      <c r="J103" s="56">
        <f t="shared" si="1"/>
        <v>20.664654753676494</v>
      </c>
    </row>
    <row r="104" spans="2:10" x14ac:dyDescent="0.25">
      <c r="B104" s="281"/>
      <c r="C104" s="9" t="s">
        <v>191</v>
      </c>
      <c r="D104" s="10">
        <v>1</v>
      </c>
      <c r="E104" s="10">
        <v>0</v>
      </c>
      <c r="F104" s="10">
        <v>0</v>
      </c>
      <c r="G104" s="10">
        <v>0</v>
      </c>
      <c r="H104" s="10">
        <v>0</v>
      </c>
      <c r="I104" s="10">
        <v>0</v>
      </c>
      <c r="J104" s="56">
        <f t="shared" si="1"/>
        <v>0.37079081189859819</v>
      </c>
    </row>
    <row r="105" spans="2:10" x14ac:dyDescent="0.25">
      <c r="B105" s="281"/>
      <c r="C105" s="9" t="s">
        <v>192</v>
      </c>
      <c r="D105" s="10">
        <v>13</v>
      </c>
      <c r="E105" s="10">
        <v>8</v>
      </c>
      <c r="F105" s="10">
        <v>16</v>
      </c>
      <c r="G105" s="10">
        <v>12</v>
      </c>
      <c r="H105" s="10">
        <v>8</v>
      </c>
      <c r="I105" s="10">
        <v>14</v>
      </c>
      <c r="J105" s="56">
        <f t="shared" si="1"/>
        <v>13.458653814551321</v>
      </c>
    </row>
    <row r="106" spans="2:10" x14ac:dyDescent="0.25">
      <c r="B106" s="282"/>
      <c r="C106" s="11" t="s">
        <v>242</v>
      </c>
      <c r="D106" s="12">
        <v>93</v>
      </c>
      <c r="E106" s="12">
        <v>74</v>
      </c>
      <c r="F106" s="12">
        <v>106</v>
      </c>
      <c r="G106" s="12">
        <v>105</v>
      </c>
      <c r="H106" s="12">
        <v>68</v>
      </c>
      <c r="I106" s="12">
        <v>83</v>
      </c>
      <c r="J106" s="56">
        <f t="shared" si="1"/>
        <v>96.100245094253225</v>
      </c>
    </row>
    <row r="107" spans="2:10" x14ac:dyDescent="0.25">
      <c r="B107" s="280" t="s">
        <v>193</v>
      </c>
      <c r="C107" s="9" t="s">
        <v>194</v>
      </c>
      <c r="D107" s="10">
        <v>3</v>
      </c>
      <c r="E107" s="10">
        <v>8</v>
      </c>
      <c r="F107" s="10">
        <v>8</v>
      </c>
      <c r="G107" s="10">
        <v>6</v>
      </c>
      <c r="H107" s="10">
        <v>9</v>
      </c>
      <c r="I107" s="10">
        <v>13</v>
      </c>
      <c r="J107" s="56">
        <f t="shared" si="1"/>
        <v>9.4891312276026376</v>
      </c>
    </row>
    <row r="108" spans="2:10" x14ac:dyDescent="0.25">
      <c r="B108" s="281"/>
      <c r="C108" s="9" t="s">
        <v>195</v>
      </c>
      <c r="D108" s="10">
        <v>7</v>
      </c>
      <c r="E108" s="10">
        <v>6</v>
      </c>
      <c r="F108" s="10">
        <v>11</v>
      </c>
      <c r="G108" s="10">
        <v>7</v>
      </c>
      <c r="H108" s="10">
        <v>8</v>
      </c>
      <c r="I108" s="10">
        <v>4</v>
      </c>
      <c r="J108" s="56">
        <f t="shared" si="1"/>
        <v>8.324970023592936</v>
      </c>
    </row>
    <row r="109" spans="2:10" x14ac:dyDescent="0.25">
      <c r="B109" s="281"/>
      <c r="C109" s="9" t="s">
        <v>196</v>
      </c>
      <c r="D109" s="10">
        <v>0</v>
      </c>
      <c r="E109" s="10">
        <v>1</v>
      </c>
      <c r="F109" s="10">
        <v>0</v>
      </c>
      <c r="G109" s="10">
        <v>2</v>
      </c>
      <c r="H109" s="10">
        <v>2</v>
      </c>
      <c r="I109" s="10">
        <v>0</v>
      </c>
      <c r="J109" s="56">
        <f t="shared" si="1"/>
        <v>1.3249293734584209</v>
      </c>
    </row>
    <row r="110" spans="2:10" x14ac:dyDescent="0.25">
      <c r="B110" s="281"/>
      <c r="C110" s="9" t="s">
        <v>197</v>
      </c>
      <c r="D110" s="10">
        <v>0</v>
      </c>
      <c r="E110" s="10">
        <v>1</v>
      </c>
      <c r="F110" s="10">
        <v>1</v>
      </c>
      <c r="G110" s="10">
        <v>1</v>
      </c>
      <c r="H110" s="10">
        <v>2</v>
      </c>
      <c r="I110" s="10">
        <v>1</v>
      </c>
      <c r="J110" s="56">
        <f t="shared" si="1"/>
        <v>1.316227766016838</v>
      </c>
    </row>
    <row r="111" spans="2:10" x14ac:dyDescent="0.25">
      <c r="B111" s="282"/>
      <c r="C111" s="11" t="s">
        <v>242</v>
      </c>
      <c r="D111" s="12">
        <v>10</v>
      </c>
      <c r="E111" s="12">
        <v>16</v>
      </c>
      <c r="F111" s="12">
        <v>20</v>
      </c>
      <c r="G111" s="12">
        <v>16</v>
      </c>
      <c r="H111" s="12">
        <v>21</v>
      </c>
      <c r="I111" s="12">
        <v>18</v>
      </c>
      <c r="J111" s="56">
        <f t="shared" si="1"/>
        <v>18.793350340062268</v>
      </c>
    </row>
    <row r="112" spans="2:10" x14ac:dyDescent="0.25">
      <c r="B112" s="280" t="s">
        <v>198</v>
      </c>
      <c r="C112" s="9" t="s">
        <v>199</v>
      </c>
      <c r="D112" s="10">
        <v>0</v>
      </c>
      <c r="E112" s="10">
        <v>7</v>
      </c>
      <c r="F112" s="10">
        <v>26</v>
      </c>
      <c r="G112" s="10">
        <v>23</v>
      </c>
      <c r="H112" s="10">
        <v>7</v>
      </c>
      <c r="I112" s="10">
        <v>12</v>
      </c>
      <c r="J112" s="56">
        <f t="shared" si="1"/>
        <v>17.547276493317955</v>
      </c>
    </row>
    <row r="113" spans="2:10" x14ac:dyDescent="0.25">
      <c r="B113" s="281"/>
      <c r="C113" s="9" t="s">
        <v>200</v>
      </c>
      <c r="D113" s="10">
        <v>5</v>
      </c>
      <c r="E113" s="10">
        <v>0</v>
      </c>
      <c r="F113" s="10">
        <v>2</v>
      </c>
      <c r="G113" s="10">
        <v>0</v>
      </c>
      <c r="H113" s="10">
        <v>0</v>
      </c>
      <c r="I113" s="10">
        <v>0</v>
      </c>
      <c r="J113" s="56">
        <f t="shared" si="1"/>
        <v>2.1872873928263243</v>
      </c>
    </row>
    <row r="114" spans="2:10" x14ac:dyDescent="0.25">
      <c r="B114" s="281"/>
      <c r="C114" s="9" t="s">
        <v>201</v>
      </c>
      <c r="D114" s="10">
        <v>12</v>
      </c>
      <c r="E114" s="10">
        <v>6</v>
      </c>
      <c r="F114" s="10">
        <v>2</v>
      </c>
      <c r="G114" s="10">
        <v>1</v>
      </c>
      <c r="H114" s="10">
        <v>0</v>
      </c>
      <c r="I114" s="10">
        <v>0</v>
      </c>
      <c r="J114" s="56">
        <f t="shared" si="1"/>
        <v>5.8611437906235189</v>
      </c>
    </row>
    <row r="115" spans="2:10" x14ac:dyDescent="0.25">
      <c r="B115" s="281"/>
      <c r="C115" s="9" t="s">
        <v>202</v>
      </c>
      <c r="D115" s="10">
        <v>7</v>
      </c>
      <c r="E115" s="10">
        <v>8</v>
      </c>
      <c r="F115" s="10">
        <v>12</v>
      </c>
      <c r="G115" s="10">
        <v>8</v>
      </c>
      <c r="H115" s="10">
        <v>5</v>
      </c>
      <c r="I115" s="10">
        <v>7</v>
      </c>
      <c r="J115" s="56">
        <f t="shared" si="1"/>
        <v>8.9916366902596021</v>
      </c>
    </row>
    <row r="116" spans="2:10" x14ac:dyDescent="0.25">
      <c r="B116" s="281"/>
      <c r="C116" s="9" t="s">
        <v>203</v>
      </c>
      <c r="D116" s="10">
        <v>12</v>
      </c>
      <c r="E116" s="10">
        <v>17</v>
      </c>
      <c r="F116" s="10">
        <v>4</v>
      </c>
      <c r="G116" s="10">
        <v>11</v>
      </c>
      <c r="H116" s="10">
        <v>14</v>
      </c>
      <c r="I116" s="10">
        <v>3</v>
      </c>
      <c r="J116" s="56">
        <f t="shared" si="1"/>
        <v>12.94905173467337</v>
      </c>
    </row>
    <row r="117" spans="2:10" x14ac:dyDescent="0.25">
      <c r="B117" s="282"/>
      <c r="C117" s="11" t="s">
        <v>242</v>
      </c>
      <c r="D117" s="12">
        <v>36</v>
      </c>
      <c r="E117" s="12">
        <v>38</v>
      </c>
      <c r="F117" s="12">
        <v>46</v>
      </c>
      <c r="G117" s="12">
        <v>43</v>
      </c>
      <c r="H117" s="12">
        <v>26</v>
      </c>
      <c r="I117" s="12">
        <v>22</v>
      </c>
      <c r="J117" s="56">
        <f t="shared" si="1"/>
        <v>39.882773818403855</v>
      </c>
    </row>
    <row r="118" spans="2:10" x14ac:dyDescent="0.25">
      <c r="B118" s="280" t="s">
        <v>204</v>
      </c>
      <c r="C118" s="9" t="s">
        <v>205</v>
      </c>
      <c r="D118" s="10">
        <v>0</v>
      </c>
      <c r="E118" s="10">
        <v>0</v>
      </c>
      <c r="F118" s="10">
        <v>0</v>
      </c>
      <c r="G118" s="10">
        <v>0</v>
      </c>
      <c r="H118" s="10">
        <v>3</v>
      </c>
      <c r="I118" s="10">
        <v>12</v>
      </c>
      <c r="J118" s="56">
        <f t="shared" si="1"/>
        <v>4.9031229681395834</v>
      </c>
    </row>
    <row r="119" spans="2:10" x14ac:dyDescent="0.25">
      <c r="B119" s="281"/>
      <c r="C119" s="9" t="s">
        <v>206</v>
      </c>
      <c r="D119" s="10">
        <v>5</v>
      </c>
      <c r="E119" s="10">
        <v>2</v>
      </c>
      <c r="F119" s="10">
        <v>4</v>
      </c>
      <c r="G119" s="10">
        <v>4</v>
      </c>
      <c r="H119" s="10">
        <v>0</v>
      </c>
      <c r="I119" s="10">
        <v>0</v>
      </c>
      <c r="J119" s="56">
        <f t="shared" si="1"/>
        <v>3.5839741694339402</v>
      </c>
    </row>
    <row r="120" spans="2:10" x14ac:dyDescent="0.25">
      <c r="B120" s="281"/>
      <c r="C120" s="9" t="s">
        <v>207</v>
      </c>
      <c r="D120" s="10">
        <v>2</v>
      </c>
      <c r="E120" s="10">
        <v>2</v>
      </c>
      <c r="F120" s="10">
        <v>2</v>
      </c>
      <c r="G120" s="10">
        <v>2</v>
      </c>
      <c r="H120" s="10">
        <v>0</v>
      </c>
      <c r="I120" s="10">
        <v>0</v>
      </c>
      <c r="J120" s="56">
        <f t="shared" si="1"/>
        <v>1.8497311128276555</v>
      </c>
    </row>
    <row r="121" spans="2:10" x14ac:dyDescent="0.25">
      <c r="B121" s="281"/>
      <c r="C121" s="9" t="s">
        <v>208</v>
      </c>
      <c r="D121" s="10">
        <v>0</v>
      </c>
      <c r="E121" s="10">
        <v>0</v>
      </c>
      <c r="F121" s="10">
        <v>1</v>
      </c>
      <c r="G121" s="10">
        <v>1</v>
      </c>
      <c r="H121" s="10">
        <v>0</v>
      </c>
      <c r="I121" s="10">
        <v>0</v>
      </c>
      <c r="J121" s="56">
        <f t="shared" si="1"/>
        <v>0.59153222308049447</v>
      </c>
    </row>
    <row r="122" spans="2:10" x14ac:dyDescent="0.25">
      <c r="B122" s="281"/>
      <c r="C122" s="9" t="s">
        <v>209</v>
      </c>
      <c r="D122" s="10">
        <v>6</v>
      </c>
      <c r="E122" s="10">
        <v>7</v>
      </c>
      <c r="F122" s="10">
        <v>0</v>
      </c>
      <c r="G122" s="10">
        <v>0</v>
      </c>
      <c r="H122" s="10">
        <v>0</v>
      </c>
      <c r="I122" s="10">
        <v>0</v>
      </c>
      <c r="J122" s="56">
        <f t="shared" si="1"/>
        <v>3.8523910411320372</v>
      </c>
    </row>
    <row r="123" spans="2:10" x14ac:dyDescent="0.25">
      <c r="B123" s="281"/>
      <c r="C123" s="9" t="s">
        <v>210</v>
      </c>
      <c r="D123" s="10">
        <v>0</v>
      </c>
      <c r="E123" s="10">
        <v>0</v>
      </c>
      <c r="F123" s="10">
        <v>1</v>
      </c>
      <c r="G123" s="10">
        <v>0</v>
      </c>
      <c r="H123" s="10">
        <v>0</v>
      </c>
      <c r="I123" s="10">
        <v>0</v>
      </c>
      <c r="J123" s="56">
        <f t="shared" si="1"/>
        <v>0.37079081189859819</v>
      </c>
    </row>
    <row r="124" spans="2:10" x14ac:dyDescent="0.25">
      <c r="B124" s="281"/>
      <c r="C124" s="9" t="s">
        <v>211</v>
      </c>
      <c r="D124" s="10">
        <v>0</v>
      </c>
      <c r="E124" s="10">
        <v>0</v>
      </c>
      <c r="F124" s="10">
        <v>4</v>
      </c>
      <c r="G124" s="10">
        <v>4</v>
      </c>
      <c r="H124" s="10">
        <v>1</v>
      </c>
      <c r="I124" s="10">
        <v>2</v>
      </c>
      <c r="J124" s="56">
        <f t="shared" si="1"/>
        <v>2.7507572629681922</v>
      </c>
    </row>
    <row r="125" spans="2:10" x14ac:dyDescent="0.25">
      <c r="B125" s="281"/>
      <c r="C125" s="9" t="s">
        <v>212</v>
      </c>
      <c r="D125" s="10">
        <v>0</v>
      </c>
      <c r="E125" s="10">
        <v>0</v>
      </c>
      <c r="F125" s="10">
        <v>0</v>
      </c>
      <c r="G125" s="10">
        <v>0</v>
      </c>
      <c r="H125" s="10">
        <v>2</v>
      </c>
      <c r="I125" s="10">
        <v>2</v>
      </c>
      <c r="J125" s="56">
        <f t="shared" si="1"/>
        <v>1.1830644461609889</v>
      </c>
    </row>
    <row r="126" spans="2:10" x14ac:dyDescent="0.25">
      <c r="B126" s="281"/>
      <c r="C126" s="9" t="s">
        <v>213</v>
      </c>
      <c r="D126" s="10">
        <v>0</v>
      </c>
      <c r="E126" s="10">
        <v>0</v>
      </c>
      <c r="F126" s="10">
        <v>2</v>
      </c>
      <c r="G126" s="10">
        <v>0</v>
      </c>
      <c r="H126" s="10">
        <v>1</v>
      </c>
      <c r="I126" s="10">
        <v>0</v>
      </c>
      <c r="J126" s="56">
        <f t="shared" si="1"/>
        <v>0.91833001326703778</v>
      </c>
    </row>
    <row r="127" spans="2:10" x14ac:dyDescent="0.25">
      <c r="B127" s="281"/>
      <c r="C127" s="9" t="s">
        <v>214</v>
      </c>
      <c r="D127" s="10">
        <v>81</v>
      </c>
      <c r="E127" s="10">
        <v>66</v>
      </c>
      <c r="F127" s="10">
        <v>54</v>
      </c>
      <c r="G127" s="10">
        <v>53</v>
      </c>
      <c r="H127" s="10">
        <v>37</v>
      </c>
      <c r="I127" s="10">
        <v>13</v>
      </c>
      <c r="J127" s="56">
        <f t="shared" si="1"/>
        <v>62.450836839685493</v>
      </c>
    </row>
    <row r="128" spans="2:10" x14ac:dyDescent="0.25">
      <c r="B128" s="281"/>
      <c r="C128" s="9" t="s">
        <v>215</v>
      </c>
      <c r="D128" s="10">
        <v>0</v>
      </c>
      <c r="E128" s="10">
        <v>0</v>
      </c>
      <c r="F128" s="10">
        <v>0</v>
      </c>
      <c r="G128" s="10">
        <v>3</v>
      </c>
      <c r="H128" s="10">
        <v>1</v>
      </c>
      <c r="I128" s="10">
        <v>0</v>
      </c>
      <c r="J128" s="56">
        <f t="shared" si="1"/>
        <v>1.2721967374861651</v>
      </c>
    </row>
    <row r="129" spans="2:10" x14ac:dyDescent="0.25">
      <c r="B129" s="282"/>
      <c r="C129" s="11" t="s">
        <v>242</v>
      </c>
      <c r="D129" s="12">
        <v>94</v>
      </c>
      <c r="E129" s="12">
        <v>77</v>
      </c>
      <c r="F129" s="12">
        <v>68</v>
      </c>
      <c r="G129" s="12">
        <v>67</v>
      </c>
      <c r="H129" s="12">
        <v>45</v>
      </c>
      <c r="I129" s="12">
        <v>29</v>
      </c>
      <c r="J129" s="56">
        <f t="shared" si="1"/>
        <v>74.903409679955544</v>
      </c>
    </row>
    <row r="130" spans="2:10" x14ac:dyDescent="0.25">
      <c r="B130" s="280" t="s">
        <v>216</v>
      </c>
      <c r="C130" s="9" t="s">
        <v>217</v>
      </c>
      <c r="D130" s="10">
        <v>0</v>
      </c>
      <c r="E130" s="10">
        <v>0</v>
      </c>
      <c r="F130" s="10">
        <v>0</v>
      </c>
      <c r="G130" s="10">
        <v>0</v>
      </c>
      <c r="H130" s="10">
        <v>1</v>
      </c>
      <c r="I130" s="10">
        <v>0</v>
      </c>
      <c r="J130" s="56">
        <f t="shared" si="1"/>
        <v>0.37079081189859819</v>
      </c>
    </row>
    <row r="131" spans="2:10" x14ac:dyDescent="0.25">
      <c r="B131" s="281"/>
      <c r="C131" s="9" t="s">
        <v>218</v>
      </c>
      <c r="D131" s="10">
        <v>1</v>
      </c>
      <c r="E131" s="10">
        <v>22</v>
      </c>
      <c r="F131" s="10">
        <v>39</v>
      </c>
      <c r="G131" s="10">
        <v>58</v>
      </c>
      <c r="H131" s="10">
        <v>135</v>
      </c>
      <c r="I131" s="10">
        <v>149</v>
      </c>
      <c r="J131" s="56">
        <f t="shared" si="1"/>
        <v>97.82376899218653</v>
      </c>
    </row>
    <row r="132" spans="2:10" x14ac:dyDescent="0.25">
      <c r="B132" s="281"/>
      <c r="C132" s="9" t="s">
        <v>219</v>
      </c>
      <c r="D132" s="10">
        <v>0</v>
      </c>
      <c r="E132" s="10">
        <v>8</v>
      </c>
      <c r="F132" s="10">
        <v>40</v>
      </c>
      <c r="G132" s="10">
        <v>49</v>
      </c>
      <c r="H132" s="10">
        <v>124</v>
      </c>
      <c r="I132" s="10">
        <v>166</v>
      </c>
      <c r="J132" s="56">
        <f t="shared" si="1"/>
        <v>97.69299624920896</v>
      </c>
    </row>
    <row r="133" spans="2:10" x14ac:dyDescent="0.25">
      <c r="B133" s="281"/>
      <c r="C133" s="9" t="s">
        <v>220</v>
      </c>
      <c r="D133" s="10">
        <v>1</v>
      </c>
      <c r="E133" s="10">
        <v>1</v>
      </c>
      <c r="F133" s="10">
        <v>0</v>
      </c>
      <c r="G133" s="10">
        <v>0</v>
      </c>
      <c r="H133" s="10">
        <v>0</v>
      </c>
      <c r="I133" s="10">
        <v>0</v>
      </c>
      <c r="J133" s="56">
        <f t="shared" si="1"/>
        <v>0.59153222308049447</v>
      </c>
    </row>
    <row r="134" spans="2:10" x14ac:dyDescent="0.25">
      <c r="B134" s="281"/>
      <c r="C134" s="9" t="s">
        <v>221</v>
      </c>
      <c r="D134" s="10">
        <v>0</v>
      </c>
      <c r="E134" s="10">
        <v>0</v>
      </c>
      <c r="F134" s="10">
        <v>0</v>
      </c>
      <c r="G134" s="10">
        <v>1</v>
      </c>
      <c r="H134" s="10">
        <v>0</v>
      </c>
      <c r="I134" s="10">
        <v>0</v>
      </c>
      <c r="J134" s="56">
        <f t="shared" ref="J134:J153" si="2">AVERAGE(D134:I134)+0.5*STDEV(D134:I134)</f>
        <v>0.37079081189859819</v>
      </c>
    </row>
    <row r="135" spans="2:10" x14ac:dyDescent="0.25">
      <c r="B135" s="281"/>
      <c r="C135" s="9" t="s">
        <v>222</v>
      </c>
      <c r="D135" s="10">
        <v>1</v>
      </c>
      <c r="E135" s="10">
        <v>3</v>
      </c>
      <c r="F135" s="10">
        <v>0</v>
      </c>
      <c r="G135" s="10">
        <v>0</v>
      </c>
      <c r="H135" s="10">
        <v>0</v>
      </c>
      <c r="I135" s="10">
        <v>0</v>
      </c>
      <c r="J135" s="56">
        <f t="shared" si="2"/>
        <v>1.2721967374861651</v>
      </c>
    </row>
    <row r="136" spans="2:10" x14ac:dyDescent="0.25">
      <c r="B136" s="282"/>
      <c r="C136" s="11" t="s">
        <v>242</v>
      </c>
      <c r="D136" s="12">
        <v>3</v>
      </c>
      <c r="E136" s="12">
        <v>34</v>
      </c>
      <c r="F136" s="12">
        <v>79</v>
      </c>
      <c r="G136" s="12">
        <v>108</v>
      </c>
      <c r="H136" s="12">
        <v>260</v>
      </c>
      <c r="I136" s="12">
        <v>315</v>
      </c>
      <c r="J136" s="56">
        <f t="shared" si="2"/>
        <v>196.21221898137532</v>
      </c>
    </row>
    <row r="137" spans="2:10" x14ac:dyDescent="0.25">
      <c r="B137" s="280" t="s">
        <v>223</v>
      </c>
      <c r="C137" s="9" t="s">
        <v>224</v>
      </c>
      <c r="D137" s="10">
        <v>6</v>
      </c>
      <c r="E137" s="10">
        <v>7</v>
      </c>
      <c r="F137" s="10">
        <v>10</v>
      </c>
      <c r="G137" s="10">
        <v>14</v>
      </c>
      <c r="H137" s="10">
        <v>10</v>
      </c>
      <c r="I137" s="10">
        <v>11</v>
      </c>
      <c r="J137" s="56">
        <f t="shared" si="2"/>
        <v>11.104257243523188</v>
      </c>
    </row>
    <row r="138" spans="2:10" x14ac:dyDescent="0.25">
      <c r="B138" s="281"/>
      <c r="C138" s="9" t="s">
        <v>225</v>
      </c>
      <c r="D138" s="10">
        <v>38</v>
      </c>
      <c r="E138" s="10">
        <v>40</v>
      </c>
      <c r="F138" s="10">
        <v>44</v>
      </c>
      <c r="G138" s="10">
        <v>41</v>
      </c>
      <c r="H138" s="10">
        <v>36</v>
      </c>
      <c r="I138" s="10">
        <v>41</v>
      </c>
      <c r="J138" s="56">
        <f t="shared" si="2"/>
        <v>41.378404875209021</v>
      </c>
    </row>
    <row r="139" spans="2:10" x14ac:dyDescent="0.25">
      <c r="B139" s="282"/>
      <c r="C139" s="11" t="s">
        <v>242</v>
      </c>
      <c r="D139" s="12">
        <v>44</v>
      </c>
      <c r="E139" s="12">
        <v>47</v>
      </c>
      <c r="F139" s="12">
        <v>54</v>
      </c>
      <c r="G139" s="12">
        <v>55</v>
      </c>
      <c r="H139" s="12">
        <v>46</v>
      </c>
      <c r="I139" s="12">
        <v>52</v>
      </c>
      <c r="J139" s="56">
        <f t="shared" si="2"/>
        <v>51.961588597074467</v>
      </c>
    </row>
    <row r="140" spans="2:10" x14ac:dyDescent="0.25">
      <c r="B140" s="280" t="s">
        <v>226</v>
      </c>
      <c r="C140" s="9" t="s">
        <v>227</v>
      </c>
      <c r="D140" s="10">
        <v>1</v>
      </c>
      <c r="E140" s="10">
        <v>0</v>
      </c>
      <c r="F140" s="10">
        <v>1</v>
      </c>
      <c r="G140" s="10">
        <v>3</v>
      </c>
      <c r="H140" s="10">
        <v>1</v>
      </c>
      <c r="I140" s="10">
        <v>3</v>
      </c>
      <c r="J140" s="56">
        <f t="shared" si="2"/>
        <v>2.1123724356957947</v>
      </c>
    </row>
    <row r="141" spans="2:10" x14ac:dyDescent="0.25">
      <c r="B141" s="281"/>
      <c r="C141" s="9" t="s">
        <v>228</v>
      </c>
      <c r="D141" s="10">
        <v>4</v>
      </c>
      <c r="E141" s="10">
        <v>6</v>
      </c>
      <c r="F141" s="10">
        <v>12</v>
      </c>
      <c r="G141" s="10">
        <v>12</v>
      </c>
      <c r="H141" s="10">
        <v>6</v>
      </c>
      <c r="I141" s="10">
        <v>10</v>
      </c>
      <c r="J141" s="56">
        <f t="shared" si="2"/>
        <v>10.055734757701842</v>
      </c>
    </row>
    <row r="142" spans="2:10" x14ac:dyDescent="0.25">
      <c r="B142" s="281"/>
      <c r="C142" s="9" t="s">
        <v>229</v>
      </c>
      <c r="D142" s="10">
        <v>5</v>
      </c>
      <c r="E142" s="10">
        <v>1</v>
      </c>
      <c r="F142" s="10">
        <v>0</v>
      </c>
      <c r="G142" s="10">
        <v>1</v>
      </c>
      <c r="H142" s="10">
        <v>0</v>
      </c>
      <c r="I142" s="10">
        <v>0</v>
      </c>
      <c r="J142" s="56">
        <f t="shared" si="2"/>
        <v>2.1370617752006424</v>
      </c>
    </row>
    <row r="143" spans="2:10" x14ac:dyDescent="0.25">
      <c r="B143" s="281"/>
      <c r="C143" s="9" t="s">
        <v>230</v>
      </c>
      <c r="D143" s="10">
        <v>9</v>
      </c>
      <c r="E143" s="10">
        <v>13</v>
      </c>
      <c r="F143" s="10">
        <v>23</v>
      </c>
      <c r="G143" s="10">
        <v>28</v>
      </c>
      <c r="H143" s="10">
        <v>31</v>
      </c>
      <c r="I143" s="10">
        <v>32</v>
      </c>
      <c r="J143" s="56">
        <f t="shared" si="2"/>
        <v>27.49021999037593</v>
      </c>
    </row>
    <row r="144" spans="2:10" x14ac:dyDescent="0.25">
      <c r="B144" s="282"/>
      <c r="C144" s="11" t="s">
        <v>242</v>
      </c>
      <c r="D144" s="12">
        <v>19</v>
      </c>
      <c r="E144" s="12">
        <v>20</v>
      </c>
      <c r="F144" s="12">
        <v>36</v>
      </c>
      <c r="G144" s="12">
        <v>44</v>
      </c>
      <c r="H144" s="12">
        <v>38</v>
      </c>
      <c r="I144" s="12">
        <v>45</v>
      </c>
      <c r="J144" s="56">
        <f t="shared" si="2"/>
        <v>39.417028974092752</v>
      </c>
    </row>
    <row r="145" spans="2:10" x14ac:dyDescent="0.25">
      <c r="B145" s="280" t="s">
        <v>231</v>
      </c>
      <c r="C145" s="9" t="s">
        <v>232</v>
      </c>
      <c r="D145" s="10">
        <v>6</v>
      </c>
      <c r="E145" s="10">
        <v>8</v>
      </c>
      <c r="F145" s="10">
        <v>4</v>
      </c>
      <c r="G145" s="10">
        <v>6</v>
      </c>
      <c r="H145" s="10">
        <v>4</v>
      </c>
      <c r="I145" s="10">
        <v>4</v>
      </c>
      <c r="J145" s="56">
        <f t="shared" si="2"/>
        <v>6.1498299142610593</v>
      </c>
    </row>
    <row r="146" spans="2:10" x14ac:dyDescent="0.25">
      <c r="B146" s="281"/>
      <c r="C146" s="9" t="s">
        <v>233</v>
      </c>
      <c r="D146" s="10">
        <v>0</v>
      </c>
      <c r="E146" s="10">
        <v>0</v>
      </c>
      <c r="F146" s="10">
        <v>0</v>
      </c>
      <c r="G146" s="10">
        <v>1</v>
      </c>
      <c r="H146" s="10">
        <v>0</v>
      </c>
      <c r="I146" s="10">
        <v>0</v>
      </c>
      <c r="J146" s="56">
        <f t="shared" si="2"/>
        <v>0.37079081189859819</v>
      </c>
    </row>
    <row r="147" spans="2:10" x14ac:dyDescent="0.25">
      <c r="B147" s="281"/>
      <c r="C147" s="9" t="s">
        <v>234</v>
      </c>
      <c r="D147" s="10">
        <v>8</v>
      </c>
      <c r="E147" s="10">
        <v>7</v>
      </c>
      <c r="F147" s="10">
        <v>12</v>
      </c>
      <c r="G147" s="10">
        <v>22</v>
      </c>
      <c r="H147" s="10">
        <v>13</v>
      </c>
      <c r="I147" s="10">
        <v>15</v>
      </c>
      <c r="J147" s="56">
        <f t="shared" si="2"/>
        <v>15.542884341649412</v>
      </c>
    </row>
    <row r="148" spans="2:10" x14ac:dyDescent="0.25">
      <c r="B148" s="281"/>
      <c r="C148" s="9" t="s">
        <v>235</v>
      </c>
      <c r="D148" s="10">
        <v>7</v>
      </c>
      <c r="E148" s="10">
        <v>11</v>
      </c>
      <c r="F148" s="10">
        <v>20</v>
      </c>
      <c r="G148" s="10">
        <v>17</v>
      </c>
      <c r="H148" s="10">
        <v>14</v>
      </c>
      <c r="I148" s="10">
        <v>24</v>
      </c>
      <c r="J148" s="56">
        <f t="shared" si="2"/>
        <v>18.578148794324278</v>
      </c>
    </row>
    <row r="149" spans="2:10" x14ac:dyDescent="0.25">
      <c r="B149" s="281"/>
      <c r="C149" s="9" t="s">
        <v>236</v>
      </c>
      <c r="D149" s="10">
        <v>22</v>
      </c>
      <c r="E149" s="10">
        <v>7</v>
      </c>
      <c r="F149" s="10">
        <v>12</v>
      </c>
      <c r="G149" s="10">
        <v>8</v>
      </c>
      <c r="H149" s="10">
        <v>1</v>
      </c>
      <c r="I149" s="10">
        <v>0</v>
      </c>
      <c r="J149" s="56">
        <f t="shared" si="2"/>
        <v>12.366528923267779</v>
      </c>
    </row>
    <row r="150" spans="2:10" x14ac:dyDescent="0.25">
      <c r="B150" s="281"/>
      <c r="C150" s="9" t="s">
        <v>237</v>
      </c>
      <c r="D150" s="10">
        <v>0</v>
      </c>
      <c r="E150" s="10">
        <v>17</v>
      </c>
      <c r="F150" s="10">
        <v>30</v>
      </c>
      <c r="G150" s="10">
        <v>69</v>
      </c>
      <c r="H150" s="10">
        <v>52</v>
      </c>
      <c r="I150" s="10">
        <v>56</v>
      </c>
      <c r="J150" s="56">
        <f t="shared" si="2"/>
        <v>50.424042506890999</v>
      </c>
    </row>
    <row r="151" spans="2:10" x14ac:dyDescent="0.25">
      <c r="B151" s="281"/>
      <c r="C151" s="9" t="s">
        <v>238</v>
      </c>
      <c r="D151" s="10">
        <v>80</v>
      </c>
      <c r="E151" s="10">
        <v>77</v>
      </c>
      <c r="F151" s="10">
        <v>116</v>
      </c>
      <c r="G151" s="10">
        <v>106</v>
      </c>
      <c r="H151" s="10">
        <v>76</v>
      </c>
      <c r="I151" s="10">
        <v>103</v>
      </c>
      <c r="J151" s="56">
        <f t="shared" si="2"/>
        <v>101.69482604771366</v>
      </c>
    </row>
    <row r="152" spans="2:10" x14ac:dyDescent="0.25">
      <c r="B152" s="281"/>
      <c r="C152" s="9" t="s">
        <v>239</v>
      </c>
      <c r="D152" s="10">
        <v>5</v>
      </c>
      <c r="E152" s="10">
        <v>14</v>
      </c>
      <c r="F152" s="10">
        <v>14</v>
      </c>
      <c r="G152" s="10">
        <v>16</v>
      </c>
      <c r="H152" s="10">
        <v>18</v>
      </c>
      <c r="I152" s="10">
        <v>21</v>
      </c>
      <c r="J152" s="56">
        <f t="shared" si="2"/>
        <v>17.380827064776302</v>
      </c>
    </row>
    <row r="153" spans="2:10" x14ac:dyDescent="0.25">
      <c r="B153" s="282"/>
      <c r="C153" s="11" t="s">
        <v>242</v>
      </c>
      <c r="D153" s="12">
        <v>128</v>
      </c>
      <c r="E153" s="12">
        <v>141</v>
      </c>
      <c r="F153" s="12">
        <v>208</v>
      </c>
      <c r="G153" s="12">
        <v>245</v>
      </c>
      <c r="H153" s="12">
        <v>178</v>
      </c>
      <c r="I153" s="12">
        <v>223</v>
      </c>
      <c r="J153" s="56">
        <f t="shared" si="2"/>
        <v>210.38178386789284</v>
      </c>
    </row>
  </sheetData>
  <mergeCells count="16">
    <mergeCell ref="B2:J2"/>
    <mergeCell ref="B137:B139"/>
    <mergeCell ref="B140:B144"/>
    <mergeCell ref="B145:B153"/>
    <mergeCell ref="B96:B97"/>
    <mergeCell ref="B98:B106"/>
    <mergeCell ref="B107:B111"/>
    <mergeCell ref="B112:B117"/>
    <mergeCell ref="B118:B129"/>
    <mergeCell ref="B130:B136"/>
    <mergeCell ref="B80:B95"/>
    <mergeCell ref="B4:B14"/>
    <mergeCell ref="B15:B27"/>
    <mergeCell ref="B28:B41"/>
    <mergeCell ref="B42:B68"/>
    <mergeCell ref="B69:B7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22" workbookViewId="0">
      <selection activeCell="B12" sqref="B12"/>
    </sheetView>
  </sheetViews>
  <sheetFormatPr defaultColWidth="11.5703125" defaultRowHeight="15" x14ac:dyDescent="0.25"/>
  <cols>
    <col min="2" max="2" width="33" customWidth="1"/>
  </cols>
  <sheetData>
    <row r="1" spans="1:14" x14ac:dyDescent="0.25">
      <c r="A1" s="57"/>
      <c r="B1" s="57"/>
      <c r="C1" s="57"/>
      <c r="D1" s="57"/>
      <c r="E1" s="57"/>
      <c r="F1" s="57"/>
      <c r="G1" s="57"/>
      <c r="H1" s="57"/>
      <c r="I1" s="57"/>
      <c r="J1" s="57"/>
      <c r="K1" s="57"/>
      <c r="L1" s="57"/>
      <c r="M1" s="57"/>
      <c r="N1" s="57"/>
    </row>
    <row r="2" spans="1:14" x14ac:dyDescent="0.25">
      <c r="A2" s="57"/>
      <c r="B2" s="58" t="s">
        <v>244</v>
      </c>
      <c r="C2" s="57"/>
      <c r="D2" s="57"/>
      <c r="E2" s="57"/>
      <c r="F2" s="57"/>
      <c r="G2" s="57"/>
      <c r="H2" s="57"/>
      <c r="I2" s="57"/>
      <c r="J2" s="57"/>
      <c r="K2" s="57"/>
      <c r="L2" s="57"/>
      <c r="M2" s="57"/>
      <c r="N2" s="57"/>
    </row>
    <row r="3" spans="1:14" x14ac:dyDescent="0.25">
      <c r="A3" s="57"/>
      <c r="B3" s="59" t="s">
        <v>243</v>
      </c>
      <c r="C3" s="59" t="s">
        <v>2</v>
      </c>
      <c r="D3" s="59" t="s">
        <v>3</v>
      </c>
      <c r="E3" s="59" t="s">
        <v>4</v>
      </c>
      <c r="F3" s="59" t="s">
        <v>5</v>
      </c>
      <c r="G3" s="59" t="s">
        <v>6</v>
      </c>
      <c r="H3" s="59" t="s">
        <v>7</v>
      </c>
      <c r="I3" s="57"/>
      <c r="J3" s="57"/>
      <c r="K3" s="57"/>
      <c r="L3" s="57"/>
      <c r="M3" s="57"/>
      <c r="N3" s="57"/>
    </row>
    <row r="4" spans="1:14" x14ac:dyDescent="0.25">
      <c r="A4" s="57"/>
      <c r="B4" s="60" t="s">
        <v>245</v>
      </c>
      <c r="C4" s="61">
        <v>758</v>
      </c>
      <c r="D4" s="61">
        <v>825</v>
      </c>
      <c r="E4" s="61">
        <v>957</v>
      </c>
      <c r="F4" s="61">
        <v>1286</v>
      </c>
      <c r="G4" s="61">
        <v>1482</v>
      </c>
      <c r="H4" s="61">
        <v>1511</v>
      </c>
      <c r="I4" s="57"/>
      <c r="J4" s="57"/>
      <c r="K4" s="57"/>
      <c r="L4" s="57"/>
      <c r="M4" s="57"/>
      <c r="N4" s="57"/>
    </row>
    <row r="5" spans="1:14" x14ac:dyDescent="0.25">
      <c r="A5" s="57"/>
      <c r="B5" s="62" t="s">
        <v>246</v>
      </c>
      <c r="C5" s="57"/>
      <c r="D5" s="57"/>
      <c r="E5" s="57"/>
      <c r="F5" s="57"/>
      <c r="G5" s="57"/>
      <c r="H5" s="57"/>
      <c r="I5" s="57"/>
      <c r="J5" s="57"/>
      <c r="K5" s="57"/>
      <c r="L5" s="57"/>
      <c r="M5" s="57"/>
      <c r="N5" s="57"/>
    </row>
    <row r="6" spans="1:14" x14ac:dyDescent="0.25">
      <c r="A6" s="57"/>
      <c r="B6" s="57"/>
      <c r="C6" s="57"/>
      <c r="D6" s="57"/>
      <c r="E6" s="57"/>
      <c r="F6" s="57"/>
      <c r="G6" s="57"/>
      <c r="H6" s="57"/>
      <c r="I6" s="57"/>
      <c r="J6" s="57"/>
      <c r="K6" s="57"/>
      <c r="L6" s="57"/>
      <c r="M6" s="57"/>
      <c r="N6" s="57"/>
    </row>
    <row r="7" spans="1:14" x14ac:dyDescent="0.25">
      <c r="A7" s="57"/>
      <c r="B7" s="63" t="s">
        <v>247</v>
      </c>
      <c r="C7" s="57"/>
      <c r="D7" s="57"/>
      <c r="E7" s="57"/>
      <c r="F7" s="57"/>
      <c r="G7" s="57"/>
      <c r="H7" s="57"/>
      <c r="I7" s="57"/>
      <c r="J7" s="57"/>
      <c r="K7" s="57"/>
      <c r="L7" s="57"/>
      <c r="M7" s="57"/>
      <c r="N7" s="57"/>
    </row>
    <row r="8" spans="1:14" x14ac:dyDescent="0.25">
      <c r="A8" s="57"/>
      <c r="B8" s="57" t="s">
        <v>248</v>
      </c>
      <c r="C8" s="57"/>
      <c r="D8" s="57"/>
      <c r="E8" s="57"/>
      <c r="F8" s="57"/>
      <c r="G8" s="57"/>
      <c r="H8" s="57"/>
      <c r="I8" s="57"/>
      <c r="J8" s="57"/>
      <c r="K8" s="57"/>
      <c r="L8" s="57"/>
      <c r="M8" s="57"/>
      <c r="N8" s="57"/>
    </row>
    <row r="9" spans="1:14" x14ac:dyDescent="0.25">
      <c r="A9" s="57"/>
      <c r="B9" s="57" t="s">
        <v>254</v>
      </c>
      <c r="C9" s="57"/>
      <c r="D9" s="57"/>
      <c r="E9" s="57"/>
      <c r="F9" s="57"/>
      <c r="G9" s="57"/>
      <c r="H9" s="57"/>
      <c r="I9" s="57"/>
      <c r="J9" s="57"/>
      <c r="K9" s="57"/>
      <c r="L9" s="57"/>
      <c r="M9" s="57"/>
      <c r="N9" s="57"/>
    </row>
    <row r="10" spans="1:14" x14ac:dyDescent="0.25">
      <c r="A10" s="57"/>
      <c r="B10" s="57"/>
      <c r="C10" s="57"/>
      <c r="D10" s="57"/>
      <c r="E10" s="57"/>
      <c r="F10" s="57"/>
      <c r="G10" s="57"/>
      <c r="H10" s="57"/>
      <c r="I10" s="57"/>
      <c r="J10" s="57"/>
      <c r="K10" s="57"/>
      <c r="L10" s="57"/>
      <c r="M10" s="57"/>
      <c r="N10" s="57"/>
    </row>
    <row r="11" spans="1:14" x14ac:dyDescent="0.25">
      <c r="A11" s="57"/>
      <c r="B11" s="57"/>
      <c r="C11" s="57"/>
      <c r="D11" s="57"/>
      <c r="E11" s="57"/>
      <c r="F11" s="57"/>
      <c r="G11" s="57"/>
      <c r="H11" s="57"/>
      <c r="I11" s="57"/>
      <c r="J11" s="57"/>
      <c r="K11" s="57"/>
      <c r="L11" s="57"/>
      <c r="M11" s="57"/>
      <c r="N11" s="57"/>
    </row>
    <row r="12" spans="1:14" x14ac:dyDescent="0.25">
      <c r="A12" s="57"/>
      <c r="B12" s="57"/>
      <c r="C12" s="57"/>
      <c r="D12" s="57"/>
      <c r="E12" s="57"/>
      <c r="F12" s="57"/>
      <c r="G12" s="57"/>
      <c r="H12" s="57"/>
      <c r="I12" s="57"/>
      <c r="J12" s="57"/>
      <c r="K12" s="57"/>
      <c r="L12" s="57"/>
      <c r="M12" s="57"/>
      <c r="N12" s="57"/>
    </row>
    <row r="13" spans="1:14" x14ac:dyDescent="0.25">
      <c r="A13" s="57"/>
      <c r="B13" s="57"/>
      <c r="C13" s="57"/>
      <c r="D13" s="57"/>
      <c r="E13" s="57"/>
      <c r="F13" s="57"/>
      <c r="G13" s="57"/>
      <c r="H13" s="57"/>
      <c r="I13" s="57"/>
      <c r="J13" s="57"/>
      <c r="K13" s="57"/>
      <c r="L13" s="57"/>
      <c r="M13" s="57"/>
      <c r="N13" s="57"/>
    </row>
    <row r="14" spans="1:14" x14ac:dyDescent="0.25">
      <c r="A14" s="57"/>
      <c r="B14" s="57"/>
      <c r="C14" s="57"/>
      <c r="D14" s="57"/>
      <c r="E14" s="57"/>
      <c r="F14" s="57"/>
      <c r="G14" s="57"/>
      <c r="H14" s="57"/>
      <c r="I14" s="57"/>
      <c r="J14" s="57"/>
      <c r="K14" s="57"/>
      <c r="L14" s="57"/>
      <c r="M14" s="57"/>
      <c r="N14" s="57"/>
    </row>
    <row r="15" spans="1:14" x14ac:dyDescent="0.25">
      <c r="A15" s="57"/>
      <c r="B15" s="57"/>
      <c r="C15" s="57"/>
      <c r="D15" s="57"/>
      <c r="E15" s="57"/>
      <c r="F15" s="57"/>
      <c r="G15" s="57"/>
      <c r="H15" s="57"/>
      <c r="I15" s="57"/>
      <c r="J15" s="57"/>
      <c r="K15" s="57"/>
      <c r="L15" s="57"/>
      <c r="M15" s="57"/>
      <c r="N15" s="57"/>
    </row>
    <row r="16" spans="1:14" x14ac:dyDescent="0.25">
      <c r="A16" s="57"/>
      <c r="B16" s="58" t="s">
        <v>249</v>
      </c>
      <c r="C16" s="57"/>
      <c r="D16" s="57"/>
      <c r="E16" s="57"/>
      <c r="F16" s="57"/>
      <c r="G16" s="57"/>
      <c r="H16" s="57"/>
      <c r="I16" s="57"/>
      <c r="J16" s="57"/>
      <c r="K16" s="57"/>
      <c r="L16" s="57"/>
      <c r="M16" s="57"/>
      <c r="N16" s="57"/>
    </row>
    <row r="17" spans="1:14" x14ac:dyDescent="0.25">
      <c r="A17" s="57"/>
      <c r="B17" s="59" t="s">
        <v>243</v>
      </c>
      <c r="C17" s="59" t="s">
        <v>2</v>
      </c>
      <c r="D17" s="59" t="s">
        <v>3</v>
      </c>
      <c r="E17" s="59" t="s">
        <v>4</v>
      </c>
      <c r="F17" s="59" t="s">
        <v>5</v>
      </c>
      <c r="G17" s="59" t="s">
        <v>6</v>
      </c>
      <c r="H17" s="59" t="s">
        <v>7</v>
      </c>
      <c r="I17" s="57"/>
      <c r="J17" s="57"/>
      <c r="K17" s="57"/>
      <c r="L17" s="57"/>
      <c r="M17" s="57"/>
      <c r="N17" s="57"/>
    </row>
    <row r="18" spans="1:14" x14ac:dyDescent="0.25">
      <c r="A18" s="57"/>
      <c r="B18" s="64" t="s">
        <v>250</v>
      </c>
      <c r="C18" s="65">
        <v>347</v>
      </c>
      <c r="D18" s="65">
        <v>388</v>
      </c>
      <c r="E18" s="65">
        <v>474</v>
      </c>
      <c r="F18" s="65"/>
      <c r="G18" s="65"/>
      <c r="H18" s="65"/>
      <c r="I18" s="57"/>
      <c r="J18" s="57"/>
      <c r="K18" s="57"/>
      <c r="L18" s="57"/>
      <c r="M18" s="57"/>
      <c r="N18" s="57"/>
    </row>
    <row r="19" spans="1:14" x14ac:dyDescent="0.25">
      <c r="A19" s="57"/>
      <c r="B19" s="64" t="s">
        <v>251</v>
      </c>
      <c r="C19" s="65">
        <v>411</v>
      </c>
      <c r="D19" s="65">
        <v>437</v>
      </c>
      <c r="E19" s="65">
        <v>483</v>
      </c>
      <c r="F19" s="65"/>
      <c r="G19" s="65"/>
      <c r="H19" s="65"/>
      <c r="I19" s="57"/>
      <c r="J19" s="57"/>
      <c r="K19" s="57"/>
      <c r="L19" s="57"/>
      <c r="M19" s="57"/>
      <c r="N19" s="57"/>
    </row>
    <row r="20" spans="1:14" x14ac:dyDescent="0.25">
      <c r="A20" s="57"/>
      <c r="B20" s="64" t="s">
        <v>253</v>
      </c>
      <c r="C20" s="66">
        <v>758</v>
      </c>
      <c r="D20" s="66">
        <v>825</v>
      </c>
      <c r="E20" s="66">
        <v>957</v>
      </c>
      <c r="F20" s="66">
        <v>1286</v>
      </c>
      <c r="G20" s="66">
        <v>1482</v>
      </c>
      <c r="H20" s="66">
        <v>1511</v>
      </c>
      <c r="I20" s="57"/>
      <c r="J20" s="57"/>
      <c r="K20" s="57"/>
      <c r="L20" s="57"/>
      <c r="M20" s="57"/>
      <c r="N20" s="57"/>
    </row>
    <row r="21" spans="1:14" x14ac:dyDescent="0.25">
      <c r="A21" s="57"/>
      <c r="B21" s="62" t="s">
        <v>256</v>
      </c>
      <c r="C21" s="57"/>
      <c r="D21" s="57"/>
      <c r="E21" s="57"/>
      <c r="F21" s="57"/>
      <c r="G21" s="57"/>
      <c r="H21" s="57"/>
      <c r="I21" s="57"/>
      <c r="J21" s="57"/>
      <c r="K21" s="57"/>
      <c r="L21" s="57"/>
      <c r="M21" s="57"/>
      <c r="N21" s="57"/>
    </row>
    <row r="22" spans="1:14" x14ac:dyDescent="0.25">
      <c r="A22" s="57"/>
      <c r="B22" s="57"/>
      <c r="C22" s="57"/>
      <c r="D22" s="57"/>
      <c r="E22" s="57"/>
      <c r="F22" s="57"/>
      <c r="G22" s="57"/>
      <c r="H22" s="57"/>
      <c r="I22" s="57"/>
      <c r="J22" s="57"/>
      <c r="K22" s="57"/>
      <c r="L22" s="57"/>
      <c r="M22" s="57"/>
      <c r="N22" s="57"/>
    </row>
    <row r="23" spans="1:14" x14ac:dyDescent="0.25">
      <c r="A23" s="57"/>
      <c r="B23" s="63" t="s">
        <v>255</v>
      </c>
      <c r="C23" s="57"/>
      <c r="D23" s="57"/>
      <c r="E23" s="57"/>
      <c r="F23" s="57"/>
      <c r="G23" s="57"/>
      <c r="H23" s="57"/>
      <c r="I23" s="57"/>
      <c r="J23" s="57"/>
      <c r="K23" s="57"/>
      <c r="L23" s="57"/>
      <c r="M23" s="57"/>
      <c r="N23" s="57"/>
    </row>
    <row r="24" spans="1:14" x14ac:dyDescent="0.25">
      <c r="A24" s="57"/>
      <c r="B24" s="57"/>
      <c r="C24" s="57"/>
      <c r="D24" s="57"/>
      <c r="E24" s="57"/>
      <c r="F24" s="57"/>
      <c r="G24" s="57"/>
      <c r="H24" s="57"/>
      <c r="I24" s="57"/>
      <c r="J24" s="57"/>
      <c r="K24" s="57"/>
      <c r="L24" s="57"/>
      <c r="M24" s="57"/>
      <c r="N24" s="57"/>
    </row>
    <row r="25" spans="1:14" x14ac:dyDescent="0.25">
      <c r="A25" s="57"/>
      <c r="B25" s="57"/>
      <c r="C25" s="57"/>
      <c r="D25" s="57"/>
      <c r="E25" s="57"/>
      <c r="F25" s="57"/>
      <c r="G25" s="57"/>
      <c r="H25" s="57"/>
      <c r="I25" s="57"/>
      <c r="J25" s="57"/>
      <c r="K25" s="57"/>
      <c r="L25" s="57"/>
      <c r="M25" s="57"/>
      <c r="N25" s="57"/>
    </row>
    <row r="26" spans="1:14" x14ac:dyDescent="0.25">
      <c r="A26" s="57"/>
      <c r="B26" s="58" t="s">
        <v>257</v>
      </c>
      <c r="C26" s="57"/>
      <c r="D26" s="57"/>
      <c r="E26" s="57"/>
      <c r="F26" s="57"/>
      <c r="G26" s="57"/>
      <c r="H26" s="57"/>
      <c r="I26" s="57"/>
      <c r="J26" s="57"/>
      <c r="K26" s="57"/>
      <c r="L26" s="57"/>
      <c r="M26" s="57"/>
      <c r="N26" s="57"/>
    </row>
    <row r="27" spans="1:14" x14ac:dyDescent="0.25">
      <c r="A27" s="57"/>
      <c r="B27" s="59" t="s">
        <v>243</v>
      </c>
      <c r="C27" s="59" t="s">
        <v>2</v>
      </c>
      <c r="D27" s="59" t="s">
        <v>3</v>
      </c>
      <c r="E27" s="59" t="s">
        <v>4</v>
      </c>
      <c r="F27" s="59" t="s">
        <v>5</v>
      </c>
      <c r="G27" s="59" t="s">
        <v>6</v>
      </c>
      <c r="H27" s="59" t="s">
        <v>7</v>
      </c>
      <c r="I27" s="57"/>
      <c r="J27" s="57"/>
      <c r="K27" s="57"/>
      <c r="L27" s="57"/>
      <c r="M27" s="57"/>
      <c r="N27" s="57"/>
    </row>
    <row r="28" spans="1:14" x14ac:dyDescent="0.25">
      <c r="A28" s="57"/>
      <c r="B28" s="64" t="s">
        <v>258</v>
      </c>
      <c r="C28" s="65">
        <v>27</v>
      </c>
      <c r="D28" s="65">
        <v>27</v>
      </c>
      <c r="E28" s="65">
        <v>38</v>
      </c>
      <c r="F28" s="65"/>
      <c r="G28" s="65"/>
      <c r="H28" s="65"/>
      <c r="I28" s="57"/>
      <c r="J28" s="57"/>
      <c r="K28" s="57"/>
      <c r="L28" s="57"/>
      <c r="M28" s="57"/>
      <c r="N28" s="57"/>
    </row>
    <row r="29" spans="1:14" x14ac:dyDescent="0.25">
      <c r="A29" s="57"/>
      <c r="B29" s="64" t="s">
        <v>259</v>
      </c>
      <c r="C29" s="65">
        <v>0</v>
      </c>
      <c r="D29" s="65">
        <v>0</v>
      </c>
      <c r="E29" s="65">
        <v>0</v>
      </c>
      <c r="F29" s="65"/>
      <c r="G29" s="65"/>
      <c r="H29" s="65"/>
      <c r="I29" s="57"/>
      <c r="J29" s="57"/>
      <c r="K29" s="57"/>
      <c r="L29" s="57"/>
      <c r="M29" s="57"/>
      <c r="N29" s="57"/>
    </row>
    <row r="30" spans="1:14" x14ac:dyDescent="0.25">
      <c r="A30" s="57"/>
      <c r="B30" s="64" t="s">
        <v>260</v>
      </c>
      <c r="C30" s="65">
        <v>148</v>
      </c>
      <c r="D30" s="65">
        <v>170</v>
      </c>
      <c r="E30" s="65">
        <v>172</v>
      </c>
      <c r="F30" s="65"/>
      <c r="G30" s="65"/>
      <c r="H30" s="65"/>
      <c r="I30" s="57"/>
      <c r="J30" s="57"/>
      <c r="K30" s="57"/>
      <c r="L30" s="57"/>
      <c r="M30" s="57"/>
      <c r="N30" s="57"/>
    </row>
    <row r="31" spans="1:14" x14ac:dyDescent="0.25">
      <c r="A31" s="57"/>
      <c r="B31" s="64" t="s">
        <v>261</v>
      </c>
      <c r="C31" s="65">
        <v>81</v>
      </c>
      <c r="D31" s="65">
        <v>86</v>
      </c>
      <c r="E31" s="65">
        <v>95</v>
      </c>
      <c r="F31" s="65"/>
      <c r="G31" s="65"/>
      <c r="H31" s="65"/>
      <c r="I31" s="57"/>
      <c r="J31" s="57"/>
      <c r="K31" s="57"/>
      <c r="L31" s="57"/>
      <c r="M31" s="57"/>
      <c r="N31" s="57"/>
    </row>
    <row r="32" spans="1:14" x14ac:dyDescent="0.25">
      <c r="A32" s="57"/>
      <c r="B32" s="64" t="s">
        <v>262</v>
      </c>
      <c r="C32" s="65">
        <v>136</v>
      </c>
      <c r="D32" s="65">
        <v>171</v>
      </c>
      <c r="E32" s="65">
        <v>188</v>
      </c>
      <c r="F32" s="65"/>
      <c r="G32" s="65"/>
      <c r="H32" s="65"/>
      <c r="I32" s="57"/>
      <c r="J32" s="57"/>
      <c r="K32" s="57"/>
      <c r="L32" s="57"/>
      <c r="M32" s="57"/>
      <c r="N32" s="57"/>
    </row>
    <row r="33" spans="1:14" x14ac:dyDescent="0.25">
      <c r="A33" s="57"/>
      <c r="B33" s="64" t="s">
        <v>263</v>
      </c>
      <c r="C33" s="65">
        <v>296</v>
      </c>
      <c r="D33" s="65">
        <v>306</v>
      </c>
      <c r="E33" s="65">
        <v>376</v>
      </c>
      <c r="F33" s="65"/>
      <c r="G33" s="65"/>
      <c r="H33" s="65"/>
      <c r="I33" s="57"/>
      <c r="J33" s="57"/>
      <c r="K33" s="57"/>
      <c r="L33" s="57"/>
      <c r="M33" s="57"/>
      <c r="N33" s="57"/>
    </row>
    <row r="34" spans="1:14" x14ac:dyDescent="0.25">
      <c r="A34" s="57"/>
      <c r="B34" s="64" t="s">
        <v>264</v>
      </c>
      <c r="C34" s="65">
        <v>55</v>
      </c>
      <c r="D34" s="65">
        <v>56</v>
      </c>
      <c r="E34" s="65">
        <v>73</v>
      </c>
      <c r="F34" s="65"/>
      <c r="G34" s="65"/>
      <c r="H34" s="65"/>
      <c r="I34" s="57"/>
      <c r="J34" s="57"/>
      <c r="K34" s="57"/>
      <c r="L34" s="57"/>
      <c r="M34" s="57"/>
      <c r="N34" s="57"/>
    </row>
    <row r="35" spans="1:14" x14ac:dyDescent="0.25">
      <c r="A35" s="57"/>
      <c r="B35" s="67" t="s">
        <v>252</v>
      </c>
      <c r="C35" s="68">
        <f>(C36-SUM(C28:C34))</f>
        <v>15</v>
      </c>
      <c r="D35" s="68">
        <f>(D36-SUM(D28:D34))</f>
        <v>9</v>
      </c>
      <c r="E35" s="68">
        <f>(E36-SUM(E28:E34))</f>
        <v>15</v>
      </c>
      <c r="F35" s="68"/>
      <c r="G35" s="68"/>
      <c r="H35" s="68"/>
      <c r="I35" s="69" t="s">
        <v>265</v>
      </c>
      <c r="J35" s="69"/>
      <c r="K35" s="69"/>
      <c r="L35" s="69"/>
      <c r="M35" s="69"/>
      <c r="N35" s="57"/>
    </row>
    <row r="36" spans="1:14" x14ac:dyDescent="0.25">
      <c r="A36" s="57"/>
      <c r="B36" s="64" t="s">
        <v>253</v>
      </c>
      <c r="C36" s="66">
        <v>758</v>
      </c>
      <c r="D36" s="66">
        <v>825</v>
      </c>
      <c r="E36" s="66">
        <v>957</v>
      </c>
      <c r="F36" s="66">
        <v>1286</v>
      </c>
      <c r="G36" s="66">
        <v>1482</v>
      </c>
      <c r="H36" s="66">
        <v>1511</v>
      </c>
      <c r="I36" s="57"/>
      <c r="J36" s="57"/>
      <c r="K36" s="57"/>
      <c r="L36" s="57"/>
      <c r="M36" s="57"/>
      <c r="N36" s="57"/>
    </row>
    <row r="37" spans="1:14" x14ac:dyDescent="0.25">
      <c r="A37" s="57"/>
      <c r="B37" s="62" t="s">
        <v>256</v>
      </c>
      <c r="C37" s="57"/>
      <c r="D37" s="57"/>
      <c r="E37" s="57"/>
      <c r="F37" s="57"/>
      <c r="G37" s="57"/>
      <c r="H37" s="57"/>
      <c r="I37" s="57"/>
      <c r="J37" s="57"/>
      <c r="K37" s="57"/>
      <c r="L37" s="57"/>
      <c r="M37" s="57"/>
      <c r="N37" s="57"/>
    </row>
    <row r="38" spans="1:14" x14ac:dyDescent="0.25">
      <c r="A38" s="57"/>
      <c r="B38" s="57"/>
      <c r="C38" s="57"/>
      <c r="D38" s="57"/>
      <c r="E38" s="57"/>
      <c r="F38" s="57"/>
      <c r="G38" s="57"/>
      <c r="H38" s="57"/>
      <c r="I38" s="57"/>
      <c r="J38" s="57"/>
      <c r="K38" s="57"/>
      <c r="L38" s="57"/>
      <c r="M38" s="57"/>
      <c r="N38" s="57"/>
    </row>
    <row r="39" spans="1:14" x14ac:dyDescent="0.25">
      <c r="A39" s="57"/>
      <c r="B39" s="63" t="s">
        <v>255</v>
      </c>
      <c r="C39" s="57"/>
      <c r="D39" s="57"/>
      <c r="E39" s="57"/>
      <c r="F39" s="57"/>
      <c r="G39" s="57"/>
      <c r="H39" s="57"/>
      <c r="I39" s="57"/>
      <c r="J39" s="57"/>
      <c r="K39" s="57"/>
      <c r="L39" s="57"/>
      <c r="M39" s="57"/>
      <c r="N39" s="57"/>
    </row>
    <row r="40" spans="1:14" x14ac:dyDescent="0.25">
      <c r="A40" s="57"/>
      <c r="B40" s="57"/>
      <c r="C40" s="57"/>
      <c r="D40" s="57"/>
      <c r="E40" s="57"/>
      <c r="F40" s="57"/>
      <c r="G40" s="57"/>
      <c r="H40" s="57"/>
      <c r="I40" s="57"/>
      <c r="J40" s="57"/>
      <c r="K40" s="57"/>
      <c r="L40" s="57"/>
      <c r="M40" s="57"/>
      <c r="N40" s="57"/>
    </row>
    <row r="41" spans="1:14" x14ac:dyDescent="0.25">
      <c r="A41" s="57"/>
      <c r="B41" s="57"/>
      <c r="C41" s="57"/>
      <c r="D41" s="57"/>
      <c r="E41" s="57"/>
      <c r="F41" s="57"/>
      <c r="G41" s="57"/>
      <c r="H41" s="57"/>
      <c r="I41" s="57"/>
      <c r="J41" s="57"/>
      <c r="K41" s="57"/>
      <c r="L41" s="57"/>
      <c r="M41" s="57"/>
      <c r="N41" s="57"/>
    </row>
    <row r="42" spans="1:14" x14ac:dyDescent="0.25">
      <c r="A42" s="57"/>
      <c r="B42" s="58" t="s">
        <v>266</v>
      </c>
      <c r="C42" s="57"/>
      <c r="D42" s="57"/>
      <c r="E42" s="57"/>
      <c r="F42" s="57"/>
      <c r="G42" s="57"/>
      <c r="H42" s="57"/>
      <c r="I42" s="57"/>
      <c r="J42" s="57"/>
      <c r="K42" s="57"/>
      <c r="L42" s="57"/>
      <c r="M42" s="57"/>
      <c r="N42" s="57"/>
    </row>
    <row r="43" spans="1:14" x14ac:dyDescent="0.25">
      <c r="A43" s="57"/>
      <c r="B43" s="59" t="s">
        <v>243</v>
      </c>
      <c r="C43" s="59" t="s">
        <v>2</v>
      </c>
      <c r="D43" s="59" t="s">
        <v>3</v>
      </c>
      <c r="E43" s="59" t="s">
        <v>4</v>
      </c>
      <c r="F43" s="59" t="s">
        <v>5</v>
      </c>
      <c r="G43" s="59" t="s">
        <v>6</v>
      </c>
      <c r="H43" s="59" t="s">
        <v>7</v>
      </c>
      <c r="I43" s="57"/>
      <c r="J43" s="57"/>
      <c r="K43" s="57"/>
      <c r="L43" s="57"/>
      <c r="M43" s="57"/>
      <c r="N43" s="57"/>
    </row>
    <row r="44" spans="1:14" x14ac:dyDescent="0.25">
      <c r="A44" s="57"/>
      <c r="B44" s="64" t="s">
        <v>267</v>
      </c>
      <c r="C44" s="65">
        <v>360</v>
      </c>
      <c r="D44" s="65">
        <v>443</v>
      </c>
      <c r="E44" s="65">
        <v>553</v>
      </c>
      <c r="F44" s="65"/>
      <c r="G44" s="65"/>
      <c r="H44" s="65"/>
      <c r="I44" s="57"/>
      <c r="J44" s="57"/>
      <c r="K44" s="57"/>
      <c r="L44" s="57"/>
      <c r="M44" s="57"/>
      <c r="N44" s="57"/>
    </row>
    <row r="45" spans="1:14" x14ac:dyDescent="0.25">
      <c r="A45" s="57"/>
      <c r="B45" s="64" t="s">
        <v>268</v>
      </c>
      <c r="C45" s="65">
        <v>241</v>
      </c>
      <c r="D45" s="65">
        <v>242</v>
      </c>
      <c r="E45" s="65">
        <v>252</v>
      </c>
      <c r="F45" s="65"/>
      <c r="G45" s="65"/>
      <c r="H45" s="65"/>
      <c r="I45" s="57"/>
      <c r="J45" s="57"/>
      <c r="K45" s="57"/>
      <c r="L45" s="57"/>
      <c r="M45" s="57"/>
      <c r="N45" s="57"/>
    </row>
    <row r="46" spans="1:14" x14ac:dyDescent="0.25">
      <c r="A46" s="57"/>
      <c r="B46" s="64" t="s">
        <v>269</v>
      </c>
      <c r="C46" s="65">
        <v>125</v>
      </c>
      <c r="D46" s="65">
        <v>109</v>
      </c>
      <c r="E46" s="65">
        <v>117</v>
      </c>
      <c r="F46" s="65"/>
      <c r="G46" s="65"/>
      <c r="H46" s="65"/>
      <c r="I46" s="57"/>
      <c r="J46" s="57"/>
      <c r="K46" s="57"/>
      <c r="L46" s="57"/>
      <c r="M46" s="57"/>
      <c r="N46" s="57"/>
    </row>
    <row r="47" spans="1:14" x14ac:dyDescent="0.25">
      <c r="A47" s="57"/>
      <c r="B47" s="64" t="s">
        <v>270</v>
      </c>
      <c r="C47" s="65">
        <v>22</v>
      </c>
      <c r="D47" s="65">
        <v>21</v>
      </c>
      <c r="E47" s="65">
        <v>24</v>
      </c>
      <c r="F47" s="65"/>
      <c r="G47" s="65"/>
      <c r="H47" s="65"/>
      <c r="I47" s="57"/>
      <c r="J47" s="57"/>
      <c r="K47" s="57"/>
      <c r="L47" s="57"/>
      <c r="M47" s="57"/>
      <c r="N47" s="57"/>
    </row>
    <row r="48" spans="1:14" x14ac:dyDescent="0.25">
      <c r="A48" s="57"/>
      <c r="B48" s="64" t="s">
        <v>271</v>
      </c>
      <c r="C48" s="65">
        <v>0</v>
      </c>
      <c r="D48" s="65">
        <v>0</v>
      </c>
      <c r="E48" s="65">
        <v>11</v>
      </c>
      <c r="F48" s="65"/>
      <c r="G48" s="65"/>
      <c r="H48" s="65"/>
      <c r="I48" s="57"/>
      <c r="J48" s="57"/>
      <c r="K48" s="57"/>
      <c r="L48" s="57"/>
      <c r="M48" s="57"/>
      <c r="N48" s="57"/>
    </row>
    <row r="49" spans="1:14" x14ac:dyDescent="0.25">
      <c r="A49" s="57"/>
      <c r="B49" s="67" t="s">
        <v>252</v>
      </c>
      <c r="C49" s="68">
        <f>(C50-SUM(C44:C48))</f>
        <v>10</v>
      </c>
      <c r="D49" s="68">
        <f>(D50-SUM(D44:D48))</f>
        <v>10</v>
      </c>
      <c r="E49" s="68">
        <f>(E50-SUM(E44:E48))</f>
        <v>0</v>
      </c>
      <c r="F49" s="68"/>
      <c r="G49" s="68"/>
      <c r="H49" s="68"/>
      <c r="I49" s="69" t="s">
        <v>265</v>
      </c>
      <c r="J49" s="69"/>
      <c r="K49" s="69"/>
      <c r="L49" s="69"/>
      <c r="M49" s="69"/>
      <c r="N49" s="57"/>
    </row>
    <row r="50" spans="1:14" x14ac:dyDescent="0.25">
      <c r="A50" s="57"/>
      <c r="B50" s="64" t="s">
        <v>253</v>
      </c>
      <c r="C50" s="66">
        <v>758</v>
      </c>
      <c r="D50" s="66">
        <v>825</v>
      </c>
      <c r="E50" s="66">
        <v>957</v>
      </c>
      <c r="F50" s="66">
        <v>1286</v>
      </c>
      <c r="G50" s="66">
        <v>1482</v>
      </c>
      <c r="H50" s="66">
        <v>1511</v>
      </c>
      <c r="I50" s="57"/>
      <c r="J50" s="57"/>
      <c r="K50" s="57"/>
      <c r="L50" s="57"/>
      <c r="M50" s="57"/>
      <c r="N50" s="57"/>
    </row>
    <row r="51" spans="1:14" x14ac:dyDescent="0.25">
      <c r="A51" s="57"/>
      <c r="B51" s="62" t="s">
        <v>256</v>
      </c>
      <c r="C51" s="57"/>
      <c r="D51" s="57"/>
      <c r="E51" s="57"/>
      <c r="F51" s="57"/>
      <c r="G51" s="57"/>
      <c r="H51" s="57"/>
      <c r="I51" s="57"/>
      <c r="J51" s="57"/>
      <c r="K51" s="57"/>
      <c r="L51" s="57"/>
      <c r="M51" s="57"/>
      <c r="N51" s="57"/>
    </row>
    <row r="52" spans="1:14" x14ac:dyDescent="0.25">
      <c r="A52" s="57"/>
      <c r="B52" s="57"/>
      <c r="C52" s="57"/>
      <c r="D52" s="57"/>
      <c r="E52" s="57"/>
      <c r="F52" s="57"/>
      <c r="G52" s="57"/>
      <c r="H52" s="57"/>
      <c r="I52" s="57"/>
      <c r="J52" s="57"/>
      <c r="K52" s="57"/>
      <c r="L52" s="57"/>
      <c r="M52" s="57"/>
      <c r="N52" s="57"/>
    </row>
    <row r="53" spans="1:14" x14ac:dyDescent="0.25">
      <c r="A53" s="57"/>
      <c r="B53" s="63" t="s">
        <v>255</v>
      </c>
      <c r="C53" s="57"/>
      <c r="D53" s="57"/>
      <c r="E53" s="57"/>
      <c r="F53" s="57"/>
      <c r="G53" s="57"/>
      <c r="H53" s="57"/>
      <c r="I53" s="57"/>
      <c r="J53" s="57"/>
      <c r="K53" s="57"/>
      <c r="L53" s="57"/>
      <c r="M53" s="57"/>
      <c r="N53" s="57"/>
    </row>
    <row r="54" spans="1:14" x14ac:dyDescent="0.25">
      <c r="A54" s="57"/>
      <c r="B54" s="57"/>
      <c r="C54" s="57"/>
      <c r="D54" s="57"/>
      <c r="E54" s="57"/>
      <c r="F54" s="57"/>
      <c r="G54" s="57"/>
      <c r="H54" s="57"/>
      <c r="I54" s="57"/>
      <c r="J54" s="57"/>
      <c r="K54" s="57"/>
      <c r="L54" s="57"/>
      <c r="M54" s="57"/>
      <c r="N54" s="57"/>
    </row>
    <row r="55" spans="1:14" x14ac:dyDescent="0.25">
      <c r="A55" s="57"/>
      <c r="B55" s="57"/>
      <c r="C55" s="57"/>
      <c r="D55" s="57"/>
      <c r="E55" s="57"/>
      <c r="F55" s="57"/>
      <c r="G55" s="57"/>
      <c r="H55" s="57"/>
      <c r="I55" s="57"/>
      <c r="J55" s="57"/>
      <c r="K55" s="57"/>
      <c r="L55" s="57"/>
      <c r="M55" s="57"/>
      <c r="N55" s="57"/>
    </row>
    <row r="56" spans="1:14" x14ac:dyDescent="0.25">
      <c r="A56" s="57"/>
      <c r="B56" s="57"/>
      <c r="C56" s="57"/>
      <c r="D56" s="57"/>
      <c r="E56" s="57"/>
      <c r="F56" s="57"/>
      <c r="G56" s="57"/>
      <c r="H56" s="57"/>
      <c r="I56" s="57"/>
      <c r="J56" s="57"/>
      <c r="K56" s="57"/>
      <c r="L56" s="57"/>
      <c r="M56" s="57"/>
      <c r="N56" s="57"/>
    </row>
    <row r="57" spans="1:14" x14ac:dyDescent="0.25">
      <c r="A57" s="57"/>
      <c r="B57" s="57"/>
      <c r="C57" s="57"/>
      <c r="D57" s="57"/>
      <c r="E57" s="57"/>
      <c r="F57" s="57"/>
      <c r="G57" s="57"/>
      <c r="H57" s="57"/>
      <c r="I57" s="57"/>
      <c r="J57" s="57"/>
      <c r="K57" s="57"/>
      <c r="L57" s="57"/>
      <c r="M57" s="57"/>
      <c r="N57" s="57"/>
    </row>
    <row r="58" spans="1:14" x14ac:dyDescent="0.25">
      <c r="A58" s="57"/>
      <c r="B58" s="57"/>
      <c r="C58" s="57"/>
      <c r="D58" s="57"/>
      <c r="E58" s="57"/>
      <c r="F58" s="57"/>
      <c r="G58" s="57"/>
      <c r="H58" s="57"/>
      <c r="I58" s="57"/>
      <c r="J58" s="57"/>
      <c r="K58" s="57"/>
      <c r="L58" s="57"/>
      <c r="M58" s="57"/>
      <c r="N58" s="57"/>
    </row>
    <row r="59" spans="1:14" x14ac:dyDescent="0.25">
      <c r="A59" s="57"/>
      <c r="B59" s="57"/>
      <c r="C59" s="57"/>
      <c r="D59" s="57"/>
      <c r="E59" s="57"/>
      <c r="F59" s="57"/>
      <c r="G59" s="57"/>
      <c r="H59" s="57"/>
      <c r="I59" s="57"/>
      <c r="J59" s="57"/>
      <c r="K59" s="57"/>
      <c r="L59" s="57"/>
      <c r="M59" s="57"/>
      <c r="N59" s="57"/>
    </row>
    <row r="60" spans="1:14" x14ac:dyDescent="0.25">
      <c r="A60" s="57"/>
      <c r="B60" s="57"/>
      <c r="C60" s="57"/>
      <c r="D60" s="57"/>
      <c r="E60" s="57"/>
      <c r="F60" s="57"/>
      <c r="G60" s="57"/>
      <c r="H60" s="57"/>
      <c r="I60" s="57"/>
      <c r="J60" s="57"/>
      <c r="K60" s="57"/>
      <c r="L60" s="57"/>
      <c r="M60" s="57"/>
      <c r="N60" s="57"/>
    </row>
    <row r="61" spans="1:14" x14ac:dyDescent="0.25">
      <c r="A61" s="57"/>
      <c r="B61" s="57"/>
      <c r="C61" s="57"/>
      <c r="D61" s="57"/>
      <c r="E61" s="57"/>
      <c r="F61" s="57"/>
      <c r="G61" s="57"/>
      <c r="H61" s="57"/>
      <c r="I61" s="57"/>
      <c r="J61" s="57"/>
      <c r="K61" s="57"/>
      <c r="L61" s="57"/>
      <c r="M61" s="57"/>
      <c r="N61" s="57"/>
    </row>
    <row r="62" spans="1:14" x14ac:dyDescent="0.25">
      <c r="A62" s="57"/>
      <c r="B62" s="57"/>
      <c r="C62" s="57"/>
      <c r="D62" s="57"/>
      <c r="E62" s="57"/>
      <c r="F62" s="57"/>
      <c r="G62" s="57"/>
      <c r="H62" s="57"/>
      <c r="I62" s="57"/>
      <c r="J62" s="57"/>
      <c r="K62" s="57"/>
      <c r="L62" s="57"/>
      <c r="M62" s="57"/>
      <c r="N62" s="57"/>
    </row>
    <row r="63" spans="1:14" x14ac:dyDescent="0.25">
      <c r="A63" s="57"/>
      <c r="B63" s="57"/>
      <c r="C63" s="57"/>
      <c r="D63" s="57"/>
      <c r="E63" s="57"/>
      <c r="F63" s="57"/>
      <c r="G63" s="57"/>
      <c r="H63" s="57"/>
      <c r="I63" s="57"/>
      <c r="J63" s="57"/>
      <c r="K63" s="57"/>
      <c r="L63" s="57"/>
      <c r="M63" s="57"/>
      <c r="N63" s="57"/>
    </row>
    <row r="64" spans="1:14" x14ac:dyDescent="0.25">
      <c r="A64" s="57"/>
      <c r="B64" s="57"/>
      <c r="C64" s="57"/>
      <c r="D64" s="57"/>
      <c r="E64" s="57"/>
      <c r="F64" s="57"/>
      <c r="G64" s="57"/>
      <c r="H64" s="57"/>
      <c r="I64" s="57"/>
      <c r="J64" s="57"/>
      <c r="K64" s="57"/>
      <c r="L64" s="57"/>
      <c r="M64" s="57"/>
      <c r="N64" s="57"/>
    </row>
    <row r="65" spans="1:14" x14ac:dyDescent="0.25">
      <c r="A65" s="57"/>
      <c r="B65" s="57"/>
      <c r="C65" s="57"/>
      <c r="D65" s="57"/>
      <c r="E65" s="57"/>
      <c r="F65" s="57"/>
      <c r="G65" s="57"/>
      <c r="H65" s="57"/>
      <c r="I65" s="57"/>
      <c r="J65" s="57"/>
      <c r="K65" s="57"/>
      <c r="L65" s="57"/>
      <c r="M65" s="57"/>
      <c r="N65" s="57"/>
    </row>
    <row r="66" spans="1:14" x14ac:dyDescent="0.25">
      <c r="A66" s="57"/>
      <c r="B66" s="57"/>
      <c r="C66" s="57"/>
      <c r="D66" s="57"/>
      <c r="E66" s="57"/>
      <c r="F66" s="57"/>
      <c r="G66" s="57"/>
      <c r="H66" s="57"/>
      <c r="I66" s="57"/>
      <c r="J66" s="57"/>
      <c r="K66" s="57"/>
      <c r="L66" s="57"/>
      <c r="M66" s="57"/>
      <c r="N66" s="57"/>
    </row>
    <row r="67" spans="1:14" x14ac:dyDescent="0.25">
      <c r="A67" s="57"/>
      <c r="B67" s="57"/>
      <c r="C67" s="57"/>
      <c r="D67" s="57"/>
      <c r="E67" s="57"/>
      <c r="F67" s="57"/>
      <c r="G67" s="57"/>
      <c r="H67" s="57"/>
      <c r="I67" s="57"/>
      <c r="J67" s="57"/>
      <c r="K67" s="57"/>
      <c r="L67" s="57"/>
      <c r="M67" s="57"/>
      <c r="N67" s="57"/>
    </row>
  </sheetData>
  <hyperlinks>
    <hyperlink ref="B7" r:id="rId1"/>
    <hyperlink ref="B23" r:id="rId2"/>
    <hyperlink ref="B39" r:id="rId3"/>
    <hyperlink ref="B53"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5-YR TA</vt:lpstr>
      <vt:lpstr>Floor Benchmark</vt:lpstr>
      <vt:lpstr>Introduction</vt:lpstr>
      <vt:lpstr>1-year Snapshot</vt:lpstr>
      <vt:lpstr>6-year Trend Analysis</vt:lpstr>
      <vt:lpstr>Crosswalk_OD</vt:lpstr>
      <vt:lpstr>Collegewide Priorities</vt:lpstr>
      <vt:lpstr>Awards</vt:lpstr>
      <vt:lpstr>Transfer Volume</vt:lpstr>
      <vt:lpstr>Job Placement</vt:lpstr>
      <vt:lpstr>Licensure - Certification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RMS</dc:creator>
  <cp:lastModifiedBy>test</cp:lastModifiedBy>
  <dcterms:created xsi:type="dcterms:W3CDTF">2022-04-04T02:01:24Z</dcterms:created>
  <dcterms:modified xsi:type="dcterms:W3CDTF">2022-11-10T21:01:21Z</dcterms:modified>
</cp:coreProperties>
</file>